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72" documentId="120_S{2AC9BD13-BADA-5192-A53E-5A8FF88502F6}" xr6:coauthVersionLast="47" xr6:coauthVersionMax="47" xr10:uidLastSave="{579DAD30-11FA-4637-926D-D52E60282D17}"/>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6" i="4" l="1"/>
  <c r="G17" i="4"/>
  <c r="I3" i="4"/>
  <c r="J3" i="4"/>
  <c r="I4" i="4"/>
  <c r="J4" i="4"/>
  <c r="I5" i="4"/>
  <c r="J5" i="4"/>
  <c r="I6" i="4"/>
  <c r="J6" i="4"/>
  <c r="I7" i="4"/>
  <c r="J7" i="4"/>
  <c r="I8" i="4"/>
  <c r="J8" i="4"/>
  <c r="I9" i="4"/>
  <c r="J9" i="4"/>
  <c r="I10" i="4"/>
  <c r="J10" i="4"/>
  <c r="I11" i="4"/>
  <c r="J11"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J14" i="4"/>
  <c r="L14" i="4"/>
  <c r="B15" i="4"/>
  <c r="G15" i="4"/>
  <c r="I15" i="4"/>
  <c r="J15" i="4"/>
  <c r="L15"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2" i="5"/>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<sst xmlns="http://schemas.openxmlformats.org/spreadsheetml/2006/main" count="180270" uniqueCount="39118">
  <si>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</si>
  <si>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</si>
  <si>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</si>
  <si>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</si>
  <si>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</si>
  <si>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</si>
  <si>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</si>
  <si>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</si>
  <si>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</si>
  <si>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</si>
  <si>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</si>
  <si>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</si>
  <si>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</si>
  <si>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</si>
  <si>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</si>
  <si>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</si>
  <si>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</si>
  <si>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</si>
  <si>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</si>
  <si>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</si>
  <si>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</si>
  <si>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</si>
  <si>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</si>
  <si>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</si>
  <si>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</si>
  <si>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</si>
  <si>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</si>
  <si>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</si>
  <si>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</si>
  <si>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</si>
  <si>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</si>
  <si>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</si>
  <si>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</si>
  <si>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</si>
  <si>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</si>
  <si>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</si>
  <si>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</si>
  <si>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</si>
  <si>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</si>
  <si>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</si>
  <si>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</si>
  <si>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</si>
  <si>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</si>
  <si>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</si>
  <si>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</si>
  <si>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</si>
  <si>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</si>
  <si>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</si>
  <si>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</si>
  <si>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</si>
  <si>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</si>
  <si>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</si>
  <si>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</si>
  <si>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</si>
  <si>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</si>
  <si>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</si>
  <si>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</si>
  <si>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</si>
  <si>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</si>
  <si>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</si>
  <si>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</si>
  <si>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</si>
  <si>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</si>
  <si>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</si>
  <si>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</si>
  <si>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</si>
  <si>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</si>
  <si>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</si>
  <si>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</si>
  <si>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</si>
  <si>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</si>
  <si>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</si>
  <si>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</si>
  <si>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</si>
  <si>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</si>
  <si>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</si>
  <si>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</si>
  <si>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</si>
  <si>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</si>
  <si>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</si>
  <si>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</si>
  <si>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</si>
  <si>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</si>
  <si>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</si>
  <si>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</si>
  <si>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</si>
  <si>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</si>
  <si>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</si>
  <si>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</si>
  <si>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</si>
  <si>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</si>
  <si>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</si>
  <si>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</si>
  <si>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</si>
  <si>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</si>
  <si>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</si>
  <si>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</si>
  <si>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</si>
  <si>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</si>
  <si>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</si>
  <si>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</si>
  <si>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</si>
  <si>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</si>
  <si>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</si>
  <si>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</si>
  <si>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</si>
  <si>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</si>
  <si>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</si>
  <si>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</si>
  <si>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</si>
  <si>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</si>
  <si>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</si>
  <si>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</si>
  <si>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</si>
  <si>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</si>
  <si>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</si>
  <si>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</si>
  <si>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</si>
  <si>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</si>
  <si>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</si>
  <si>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</si>
  <si>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</si>
  <si>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</si>
  <si>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</si>
  <si>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</si>
  <si>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</si>
  <si>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</si>
  <si>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</si>
  <si>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</si>
  <si>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</si>
  <si>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</si>
  <si>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</si>
  <si>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</si>
  <si>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</si>
  <si>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</si>
  <si>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</si>
  <si>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</si>
  <si>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</si>
  <si>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</si>
  <si>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</si>
  <si>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</si>
  <si>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</si>
  <si>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</si>
  <si>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</si>
  <si>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</si>
  <si>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</si>
  <si>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</si>
  <si>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</si>
  <si>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</si>
  <si>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</si>
  <si>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</si>
  <si>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</si>
  <si>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</si>
  <si>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</si>
  <si>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</si>
  <si>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</si>
  <si>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</si>
  <si>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</si>
  <si>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</si>
  <si>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</si>
  <si>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</si>
  <si>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</si>
  <si>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</si>
  <si>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</si>
  <si>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</si>
  <si>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</si>
  <si>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</si>
  <si>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</si>
  <si>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</si>
  <si>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</si>
  <si>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</si>
  <si>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</si>
  <si>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</si>
  <si>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</si>
  <si>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</si>
  <si>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</si>
  <si>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</si>
  <si>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</si>
  <si>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</si>
  <si>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</si>
  <si>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</si>
  <si>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</si>
  <si>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</si>
  <si>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</si>
  <si>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</si>
  <si>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</si>
  <si>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</si>
  <si>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</si>
  <si>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</si>
  <si>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</si>
  <si>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</si>
  <si>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</si>
  <si>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</si>
  <si>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</si>
  <si>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</si>
  <si>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</si>
  <si>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</si>
  <si>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</si>
  <si>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</si>
  <si>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</si>
  <si>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</si>
  <si>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</si>
  <si>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</si>
  <si>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</si>
  <si>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</si>
  <si>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</si>
  <si>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</si>
  <si>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</si>
  <si>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</si>
  <si>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</si>
  <si>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</si>
  <si>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</si>
  <si>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</si>
  <si>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</si>
  <si>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</si>
  <si>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</si>
  <si>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</si>
  <si>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</si>
  <si>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</si>
  <si>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</si>
  <si>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</si>
  <si>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</si>
  <si>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</si>
  <si>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</si>
  <si>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</si>
  <si>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</si>
  <si>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</si>
  <si>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</si>
  <si>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</si>
  <si>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</si>
  <si>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</si>
  <si>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</si>
  <si>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</si>
  <si>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</si>
  <si>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</si>
  <si>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</si>
  <si>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</si>
  <si>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</si>
  <si>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</si>
  <si>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</si>
  <si>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</si>
  <si>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</si>
  <si>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</si>
  <si>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</si>
  <si>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</si>
  <si>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</si>
  <si>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</si>
  <si>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</si>
  <si>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</si>
  <si>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</si>
  <si>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</si>
  <si>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</si>
  <si>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</si>
  <si>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</si>
  <si>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</si>
  <si>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</si>
  <si>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</si>
  <si>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</si>
  <si>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</si>
  <si>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</si>
  <si>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</si>
  <si>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</si>
  <si>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</si>
  <si>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</si>
  <si>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</si>
  <si>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</si>
  <si>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</si>
  <si>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</si>
  <si>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</si>
  <si>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</si>
  <si>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</si>
  <si>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</si>
  <si>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</si>
  <si>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</si>
  <si>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</si>
  <si>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</si>
  <si>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</si>
  <si>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</si>
  <si>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</si>
  <si>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</si>
  <si>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</si>
  <si>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</si>
  <si>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</si>
  <si>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</si>
  <si>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</si>
  <si>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</si>
  <si>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</si>
  <si>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</si>
  <si>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</si>
  <si>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</si>
  <si>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</si>
  <si>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</si>
  <si>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</si>
  <si>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</si>
  <si>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</si>
  <si>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</si>
  <si>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</si>
  <si>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</si>
  <si>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</si>
  <si>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</si>
  <si>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</si>
  <si>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</si>
  <si>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</si>
  <si>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</si>
  <si>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</si>
  <si>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</si>
  <si>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</si>
  <si>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</si>
  <si>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</si>
  <si>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</si>
  <si>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</si>
  <si>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</si>
  <si>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</si>
  <si>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</si>
  <si>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</si>
  <si>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</si>
  <si>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</si>
  <si>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</si>
  <si>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</si>
  <si>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</si>
  <si>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</si>
  <si>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</si>
  <si>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</si>
  <si>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</si>
  <si>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</si>
  <si>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</si>
  <si>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</si>
  <si>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</si>
  <si>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</si>
  <si>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</si>
  <si>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</si>
  <si>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</si>
  <si>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</si>
  <si>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</si>
  <si>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</si>
  <si>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</si>
  <si>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</si>
  <si>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</si>
  <si>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</si>
  <si>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</si>
  <si>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</si>
  <si>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</si>
  <si>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</si>
  <si>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</si>
  <si>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</si>
  <si>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</si>
  <si>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</si>
  <si>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</si>
  <si>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</si>
  <si>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</si>
  <si>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</si>
  <si>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</si>
  <si>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</si>
  <si>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</si>
  <si>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</si>
  <si>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</si>
  <si>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</si>
  <si>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</si>
  <si>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</si>
  <si>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</si>
  <si>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</si>
  <si>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</si>
  <si>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</si>
  <si>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</si>
  <si>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</si>
  <si>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</si>
  <si>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</si>
  <si>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</si>
  <si>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</si>
  <si>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</si>
  <si>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</si>
  <si>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</si>
  <si>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</si>
  <si>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</si>
  <si>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</si>
  <si>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</si>
  <si>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</si>
  <si>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</si>
  <si>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</si>
  <si>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</si>
  <si>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</si>
  <si>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</si>
  <si>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</si>
  <si>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</si>
  <si>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</si>
  <si>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</si>
  <si>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</si>
  <si>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</si>
  <si>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</si>
  <si>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</si>
  <si>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</si>
  <si>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</si>
  <si>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</si>
  <si>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</si>
  <si>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</si>
  <si>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</si>
  <si>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</si>
  <si>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</si>
  <si>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</si>
  <si>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</si>
  <si>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</si>
  <si>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</si>
  <si>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</si>
  <si>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</si>
  <si>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</si>
  <si>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</si>
  <si>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</si>
  <si>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</si>
  <si>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</si>
  <si>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</si>
  <si>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</si>
  <si>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</si>
  <si>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</si>
  <si>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</si>
  <si>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</si>
  <si>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</si>
  <si>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</si>
  <si>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</si>
  <si>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</si>
  <si>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</si>
  <si>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</si>
  <si>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</si>
  <si>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</si>
  <si>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</si>
  <si>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</si>
  <si>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</si>
  <si>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</si>
  <si>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</si>
  <si>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</si>
  <si>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</si>
  <si>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</si>
  <si>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</si>
  <si>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</si>
  <si>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</si>
  <si>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</si>
  <si>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</si>
  <si>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</si>
  <si>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</si>
  <si>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</si>
  <si>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</si>
  <si>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</si>
  <si>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</si>
  <si>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</si>
  <si>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</si>
  <si>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</si>
  <si>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</si>
  <si>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</si>
  <si>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</si>
  <si>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</si>
  <si>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</si>
  <si>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</si>
  <si>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</si>
  <si>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</si>
  <si>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</si>
  <si>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</si>
  <si>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</si>
  <si>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</si>
  <si>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</si>
  <si>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</si>
  <si>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</si>
  <si>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</si>
  <si>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</si>
  <si>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</si>
  <si>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</si>
  <si>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</si>
  <si>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</si>
  <si>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</si>
  <si>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</si>
  <si>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</si>
  <si>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</si>
  <si>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</si>
  <si>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</si>
  <si>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</si>
  <si>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</si>
  <si>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</si>
  <si>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</si>
  <si>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</si>
  <si>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</si>
  <si>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</si>
  <si>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</si>
  <si>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</si>
  <si>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</si>
  <si>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</si>
  <si>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</si>
  <si>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</si>
  <si>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</si>
  <si>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</si>
  <si>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</si>
  <si>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</si>
  <si>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</si>
  <si>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</si>
  <si>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</si>
  <si>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</si>
  <si>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</si>
  <si>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</si>
  <si>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</si>
  <si>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</si>
  <si>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</si>
  <si>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</si>
  <si>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</si>
  <si>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</si>
  <si>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</si>
  <si>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</si>
  <si>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</si>
  <si>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</si>
  <si>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</si>
  <si>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</si>
  <si>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</si>
  <si>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</si>
  <si>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</si>
  <si>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</si>
  <si>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</si>
  <si>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</si>
  <si>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</si>
  <si>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</si>
  <si>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</si>
  <si>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</si>
  <si>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</si>
  <si>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</si>
  <si>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</si>
  <si>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</si>
  <si>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</si>
  <si>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</si>
  <si>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</si>
  <si>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</si>
  <si>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</si>
  <si>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</si>
  <si>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</si>
  <si>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</si>
  <si>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</si>
  <si>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</si>
  <si>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</si>
  <si>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</si>
  <si>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</si>
  <si>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</si>
  <si>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</si>
  <si>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</si>
  <si>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</si>
  <si>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</si>
  <si>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</si>
  <si>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</si>
  <si>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</si>
  <si>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</si>
  <si>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</si>
  <si>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</si>
  <si>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</si>
  <si>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</si>
  <si>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</si>
  <si>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</si>
  <si>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</si>
  <si>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</si>
  <si>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</si>
  <si>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</si>
  <si>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</si>
  <si>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</si>
  <si>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</si>
  <si>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</si>
  <si>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</si>
  <si>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</si>
  <si>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</si>
  <si>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</si>
  <si>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</si>
  <si>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</si>
  <si>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</si>
  <si>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</si>
  <si>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</si>
  <si>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</si>
  <si>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</si>
  <si>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</si>
  <si>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</si>
  <si>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</si>
  <si>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</si>
  <si>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</si>
  <si>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</si>
  <si>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</si>
  <si>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</si>
  <si>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</si>
  <si>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</si>
  <si>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</si>
  <si>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</si>
  <si>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</si>
  <si>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</si>
  <si>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</si>
  <si>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</si>
  <si>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</si>
  <si>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</si>
  <si>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</si>
  <si>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</si>
  <si>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</si>
  <si>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</si>
  <si>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</si>
  <si>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</si>
  <si>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</si>
  <si>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</si>
  <si>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</si>
  <si>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</si>
  <si>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</si>
  <si>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</si>
  <si>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</si>
  <si>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</si>
  <si>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</si>
  <si>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</si>
  <si>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</si>
  <si>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</si>
  <si>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</si>
  <si>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</si>
  <si>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</si>
  <si>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</si>
  <si>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</si>
  <si>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</si>
  <si>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</si>
  <si>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</si>
  <si>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</si>
  <si>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</si>
  <si>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</si>
  <si>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</si>
  <si>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</si>
  <si>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</si>
  <si>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</si>
  <si>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</si>
  <si>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</si>
  <si>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</si>
  <si>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</si>
  <si>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</si>
  <si>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</si>
  <si>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</si>
  <si>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</si>
  <si>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</si>
  <si>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</si>
  <si>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</si>
  <si>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</si>
  <si>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</si>
  <si>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</si>
  <si>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</si>
  <si>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</si>
  <si>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</si>
  <si>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</si>
  <si>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</si>
  <si>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</si>
  <si>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</si>
  <si>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</si>
  <si>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</si>
  <si>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</si>
  <si>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</si>
  <si>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</si>
  <si>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</si>
  <si>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</si>
  <si>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</si>
  <si>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</si>
  <si>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</si>
  <si>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</si>
  <si>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</si>
  <si>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</si>
  <si>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</si>
  <si>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</si>
  <si>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</si>
  <si>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</si>
  <si>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</si>
  <si>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</si>
  <si>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</si>
  <si>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</si>
  <si>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</si>
  <si>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</si>
  <si>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</si>
  <si>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</si>
  <si>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</si>
  <si>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</si>
  <si>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</si>
  <si>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</si>
  <si>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</si>
  <si>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</si>
  <si>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</si>
  <si>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</si>
  <si>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</si>
  <si>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</si>
  <si>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</si>
  <si>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</si>
  <si>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</si>
  <si>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</si>
  <si>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</si>
  <si>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</si>
  <si>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</si>
  <si>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</si>
  <si>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</si>
  <si>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</si>
  <si>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</si>
  <si>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</si>
  <si>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</si>
  <si>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</si>
  <si>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</si>
  <si>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</si>
  <si>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</si>
  <si>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</si>
  <si>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</si>
  <si>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</si>
  <si>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</si>
  <si>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</si>
  <si>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</si>
  <si>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</si>
  <si>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</si>
  <si>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</si>
  <si>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</si>
  <si>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</si>
  <si>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</si>
  <si>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</si>
  <si>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</si>
  <si>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</si>
  <si>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</si>
  <si>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</si>
  <si>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</si>
  <si>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</si>
  <si>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</si>
  <si>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</si>
  <si>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</si>
  <si>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</si>
  <si>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</si>
  <si>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</si>
  <si>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</si>
  <si>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</si>
  <si>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</si>
  <si>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</si>
  <si>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</si>
  <si>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</si>
  <si>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</si>
  <si>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</si>
  <si>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</si>
  <si>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</si>
  <si>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</si>
  <si>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</si>
  <si>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</si>
  <si>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</si>
  <si>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</si>
  <si>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</si>
  <si>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</si>
  <si>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</si>
  <si>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</si>
  <si>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</si>
  <si>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</si>
  <si>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</si>
  <si>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</si>
  <si>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</si>
  <si>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</si>
  <si>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</si>
  <si>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</si>
  <si>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</si>
  <si>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</si>
  <si>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</si>
  <si>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</si>
  <si>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</si>
  <si>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</si>
  <si>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</si>
  <si>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</si>
  <si>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</si>
  <si>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</si>
  <si>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</si>
  <si>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</si>
  <si>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</si>
  <si>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</si>
  <si>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</si>
  <si>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</si>
  <si>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</si>
  <si>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</si>
  <si>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</si>
  <si>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</si>
  <si>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</si>
  <si>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</si>
  <si>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</si>
  <si>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</si>
  <si>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</si>
  <si>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</si>
  <si>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</si>
  <si>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</si>
  <si>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</si>
  <si>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</si>
  <si>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</si>
  <si>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</si>
  <si>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</si>
  <si>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</si>
  <si>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</si>
  <si>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</si>
  <si>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</si>
  <si>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</si>
  <si>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</si>
  <si>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</si>
  <si>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</si>
  <si>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</si>
  <si>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</si>
  <si>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</si>
  <si>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</si>
  <si>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</si>
  <si>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</si>
  <si>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</si>
  <si>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</si>
  <si>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</si>
  <si>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</si>
  <si>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</si>
  <si>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</si>
  <si>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</si>
  <si>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</si>
  <si>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</si>
  <si>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</si>
  <si>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</si>
  <si>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</si>
  <si>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</si>
  <si>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</si>
  <si>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</si>
  <si>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</si>
  <si>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</si>
  <si>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</si>
  <si>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</si>
  <si>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</si>
  <si>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</si>
  <si>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</si>
  <si>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</si>
  <si>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</si>
  <si>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</si>
  <si>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</si>
  <si>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</si>
  <si>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</si>
  <si>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</si>
  <si>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</si>
  <si>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</si>
  <si>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</si>
  <si>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</si>
  <si>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</si>
  <si>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</si>
  <si>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</si>
  <si>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</si>
  <si>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</si>
  <si>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</si>
  <si>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</si>
  <si>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</si>
  <si>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</si>
  <si>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</si>
  <si>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</si>
  <si>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</si>
  <si>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</si>
  <si>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</si>
  <si>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</si>
  <si>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</si>
  <si>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</si>
  <si>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</si>
  <si>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</si>
  <si>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</si>
  <si>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</si>
  <si>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</si>
  <si>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</si>
  <si>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</si>
  <si>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</si>
  <si>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</si>
  <si>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</si>
  <si>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</si>
  <si>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</si>
  <si>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</si>
  <si>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</si>
  <si>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</si>
  <si>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</si>
  <si>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</si>
  <si>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</si>
  <si>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</si>
  <si>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</si>
  <si>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</si>
  <si>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</si>
  <si>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</si>
  <si>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</si>
  <si>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</si>
  <si>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</si>
  <si>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</si>
  <si>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</si>
  <si>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</si>
  <si>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</si>
  <si>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</si>
  <si>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</si>
  <si>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</si>
  <si>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</si>
  <si>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</si>
  <si>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</si>
  <si>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</si>
  <si>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</si>
  <si>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</si>
  <si>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</si>
  <si>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</si>
  <si>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</si>
  <si>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</si>
  <si>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</si>
  <si>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</si>
  <si>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</si>
  <si>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</si>
  <si>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</si>
  <si>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</si>
  <si>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</si>
  <si>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</si>
  <si>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</si>
  <si>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</si>
  <si>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</si>
  <si>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</si>
  <si>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</si>
  <si>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</si>
  <si>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</si>
  <si>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</si>
  <si>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</si>
  <si>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</si>
  <si>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</si>
  <si>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</si>
  <si>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</si>
  <si>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</si>
  <si>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</si>
  <si>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</si>
  <si>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</si>
  <si>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</si>
  <si>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</si>
  <si>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</si>
  <si>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</si>
  <si>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</si>
  <si>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</si>
  <si>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</si>
  <si>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</si>
  <si>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</si>
  <si>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</si>
  <si>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</si>
  <si>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</si>
  <si>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</si>
  <si>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</si>
  <si>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</si>
  <si>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</si>
  <si>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</si>
  <si>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</si>
  <si>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</si>
  <si>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</si>
  <si>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</si>
  <si>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</si>
  <si>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</si>
  <si>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</si>
  <si>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</si>
  <si>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</si>
  <si>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</si>
  <si>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</si>
  <si>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</si>
  <si>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</si>
  <si>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</si>
  <si>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</si>
  <si>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</si>
  <si>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</si>
  <si>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</si>
  <si>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</si>
  <si>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</si>
  <si>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</si>
  <si>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</si>
  <si>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</si>
  <si>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</si>
  <si>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</si>
  <si>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</si>
  <si>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</si>
  <si>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</si>
  <si>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</si>
  <si>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</si>
  <si>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</si>
  <si>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</si>
  <si>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</si>
  <si>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</si>
  <si>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</si>
  <si>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</si>
  <si>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</si>
  <si>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</si>
  <si>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</si>
  <si>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</si>
  <si>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</si>
  <si>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</si>
  <si>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</si>
  <si>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</si>
  <si>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</si>
  <si>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</si>
  <si>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</si>
  <si>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</si>
  <si>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</si>
  <si>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</si>
  <si>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</si>
  <si>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</si>
  <si>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</si>
  <si>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</si>
  <si>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</si>
  <si>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</si>
  <si>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</si>
  <si>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</si>
  <si>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</si>
  <si>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</si>
  <si>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</si>
  <si>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</si>
  <si>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</si>
  <si>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</si>
  <si>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</si>
  <si>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</si>
  <si>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</si>
  <si>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</si>
  <si>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</si>
  <si>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</si>
  <si>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</si>
  <si>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</si>
  <si>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</si>
  <si>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</si>
  <si>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</si>
  <si>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</si>
  <si>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</si>
  <si>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</si>
  <si>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</si>
  <si>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</si>
  <si>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</si>
  <si>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</si>
  <si>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</si>
  <si>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</si>
  <si>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</si>
  <si>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</si>
  <si>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</si>
  <si>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</si>
  <si>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</si>
  <si>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</si>
  <si>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</si>
  <si>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</si>
  <si>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</si>
  <si>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</si>
  <si>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</si>
  <si>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</si>
  <si>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</si>
  <si>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</si>
  <si>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</si>
  <si>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</si>
  <si>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</si>
  <si>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</si>
  <si>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</si>
  <si>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</si>
  <si>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</si>
  <si>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</si>
  <si>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</si>
  <si>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</si>
  <si>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</si>
  <si>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</si>
  <si>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</si>
  <si>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</si>
  <si>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</si>
  <si>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</si>
  <si>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</si>
  <si>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</si>
  <si>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</si>
  <si>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</si>
  <si>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</si>
  <si>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</si>
  <si>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</si>
  <si>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</si>
  <si>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</si>
  <si>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</si>
  <si>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</si>
  <si>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</si>
  <si>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</si>
  <si>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</si>
  <si>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</si>
  <si>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</si>
  <si>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</si>
  <si>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</si>
  <si>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</si>
  <si>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</si>
  <si>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</si>
  <si>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</si>
  <si>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</si>
  <si>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</si>
  <si>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</si>
  <si>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</si>
  <si>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</si>
  <si>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</si>
  <si>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</si>
  <si>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</si>
  <si>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</si>
  <si>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</si>
  <si>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</si>
  <si>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</si>
  <si>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</si>
  <si>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</si>
  <si>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</si>
  <si>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</si>
  <si>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</si>
  <si>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</si>
  <si>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</si>
  <si>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</si>
  <si>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</si>
  <si>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</si>
  <si>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</si>
  <si>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</si>
  <si>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</si>
  <si>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</si>
  <si>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</si>
  <si>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</si>
  <si>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</si>
  <si>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</si>
  <si>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</si>
  <si>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</si>
  <si>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</si>
  <si>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</si>
  <si>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</si>
  <si>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</si>
  <si>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</si>
  <si>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</si>
  <si>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</si>
  <si>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</si>
  <si>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</si>
  <si>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</si>
  <si>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</si>
  <si>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</si>
  <si>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</si>
  <si>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</si>
  <si>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</si>
  <si>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</si>
  <si>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</si>
  <si>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</si>
  <si>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</si>
  <si>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</si>
  <si>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</si>
  <si>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</si>
  <si>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</si>
  <si>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</si>
  <si>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</si>
  <si>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</si>
  <si>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</si>
  <si>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</si>
  <si>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</si>
  <si>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</si>
  <si>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</si>
  <si>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</si>
  <si>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</si>
  <si>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</si>
  <si>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</si>
  <si>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</si>
  <si>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</si>
  <si>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</si>
  <si>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</si>
  <si>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</si>
  <si>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</si>
  <si>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</si>
  <si>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</si>
  <si>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</si>
  <si>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</si>
  <si>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</si>
  <si>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</si>
  <si>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</si>
  <si>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</si>
  <si>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</si>
  <si>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</si>
  <si>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</si>
  <si>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</si>
  <si>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</si>
  <si>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</si>
  <si>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</si>
  <si>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</si>
  <si>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</si>
  <si>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</si>
  <si>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</si>
  <si>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</si>
  <si>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</si>
  <si>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</si>
  <si>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</si>
  <si>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</si>
  <si>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</si>
  <si>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</si>
  <si>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</si>
  <si>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</si>
  <si>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</si>
  <si>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</si>
  <si>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</si>
  <si>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</si>
  <si>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</si>
  <si>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</si>
  <si>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</si>
  <si>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</si>
  <si>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</si>
  <si>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</si>
  <si>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</si>
  <si>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</si>
  <si>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</si>
  <si>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</si>
  <si>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</si>
  <si>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</si>
  <si>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</si>
  <si>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</si>
  <si>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</si>
  <si>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</si>
  <si>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</si>
  <si>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</si>
  <si>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</si>
  <si>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</si>
  <si>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</si>
  <si>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</si>
  <si>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</si>
  <si>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</si>
  <si>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</si>
  <si>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</si>
  <si>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</si>
  <si>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</si>
  <si>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</si>
  <si>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</si>
  <si>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</si>
  <si>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</si>
  <si>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</si>
  <si>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</si>
  <si>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</si>
  <si>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</si>
  <si>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</si>
  <si>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</si>
  <si>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</si>
  <si>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</si>
  <si>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</si>
  <si>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</si>
  <si>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</si>
  <si>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</si>
  <si>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</si>
  <si>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</si>
  <si>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</si>
  <si>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</si>
  <si>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</si>
  <si>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</si>
  <si>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</si>
  <si>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</si>
  <si>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</si>
  <si>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</si>
  <si>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</si>
  <si>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</si>
  <si>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</si>
  <si>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</si>
  <si>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</si>
  <si>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</si>
  <si>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</si>
  <si>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</si>
  <si>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</si>
  <si>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</si>
  <si>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</si>
  <si>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</si>
  <si>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</si>
  <si>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</si>
  <si>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</si>
  <si>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</si>
  <si>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</si>
  <si>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</si>
  <si>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</si>
  <si>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</si>
  <si>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</si>
  <si>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</si>
  <si>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</si>
  <si>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</si>
  <si>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</si>
  <si>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</si>
  <si>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</si>
  <si>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</si>
  <si>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</si>
  <si>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</si>
  <si>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</si>
  <si>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</si>
  <si>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</si>
  <si>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</si>
  <si>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</si>
  <si>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</si>
  <si>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</si>
  <si>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</si>
  <si>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</si>
  <si>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</si>
  <si>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</si>
  <si>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</si>
  <si>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</si>
  <si>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</si>
  <si>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</si>
  <si>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</si>
  <si>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</si>
  <si>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</si>
  <si>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</si>
  <si>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</si>
  <si>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</si>
  <si>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</si>
  <si>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</si>
  <si>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</si>
  <si>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</si>
  <si>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</si>
  <si>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</si>
  <si>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</si>
  <si>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</si>
  <si>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</si>
  <si>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</si>
  <si>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</si>
  <si>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</si>
  <si>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</si>
  <si>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</si>
  <si>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</si>
  <si>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</si>
  <si>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</si>
  <si>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</si>
  <si>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</si>
  <si>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</si>
  <si>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</si>
  <si>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</si>
  <si>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</si>
  <si>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</si>
  <si>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</si>
  <si>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</si>
  <si>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</si>
  <si>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</si>
  <si>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</si>
  <si>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</si>
  <si>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</si>
  <si>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</si>
  <si>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</si>
  <si>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</si>
  <si>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</si>
  <si>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</si>
  <si>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</si>
  <si>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</si>
  <si>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</si>
  <si>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</si>
  <si>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</si>
  <si>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</si>
  <si>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</si>
  <si>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</si>
  <si>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</si>
  <si>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</si>
  <si>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</si>
  <si>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</si>
  <si>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</si>
  <si>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</si>
  <si>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</si>
  <si>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</si>
  <si>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</si>
  <si>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</si>
  <si>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</si>
  <si>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</si>
  <si>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</si>
  <si>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</si>
  <si>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</si>
  <si>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</si>
  <si>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</si>
  <si>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</si>
  <si>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</si>
  <si>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</si>
  <si>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</si>
  <si>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</si>
  <si>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</si>
  <si>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</si>
  <si>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</si>
  <si>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</si>
  <si>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</si>
  <si>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</si>
  <si>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</si>
  <si>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</si>
  <si>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</si>
  <si>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</si>
  <si>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</si>
  <si>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</si>
  <si>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</si>
  <si>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</si>
  <si>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</si>
  <si>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</si>
  <si>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</si>
  <si>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</si>
  <si>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</si>
  <si>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</si>
  <si>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</si>
  <si>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</si>
  <si>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</si>
  <si>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</si>
  <si>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</si>
  <si>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</si>
  <si>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</si>
  <si>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</si>
  <si>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</si>
  <si>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</si>
  <si>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</si>
  <si>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</si>
  <si>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</si>
  <si>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</si>
  <si>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</si>
  <si>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</si>
  <si>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</si>
  <si>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</si>
  <si>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</si>
  <si>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</si>
  <si>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</si>
  <si>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</si>
  <si>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</si>
  <si>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</si>
  <si>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</si>
  <si>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</si>
  <si>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</si>
  <si>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</si>
  <si>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</si>
  <si>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</si>
  <si>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</si>
  <si>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</si>
  <si>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</si>
  <si>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</si>
  <si>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</si>
  <si>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</si>
  <si>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</si>
  <si>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</si>
  <si>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</si>
  <si>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</si>
  <si>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</si>
  <si>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</si>
  <si>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</si>
  <si>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</si>
  <si>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</si>
  <si>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</si>
  <si>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</si>
  <si>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</si>
  <si>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</si>
  <si>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</si>
  <si>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</si>
  <si>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</si>
  <si>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</si>
  <si>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</si>
  <si>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</si>
  <si>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</si>
  <si>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</si>
  <si>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</si>
  <si>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</si>
  <si>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</si>
  <si>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</si>
  <si>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</si>
  <si>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</si>
  <si>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</si>
  <si>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</si>
  <si>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</si>
  <si>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</si>
  <si>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</si>
  <si>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</si>
  <si>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</si>
  <si>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</si>
  <si>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</si>
  <si>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</si>
  <si>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</si>
  <si>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</si>
  <si>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</si>
  <si>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</si>
  <si>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</si>
  <si>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</si>
  <si>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</si>
  <si>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</si>
  <si>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</si>
  <si>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</si>
  <si>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</si>
  <si>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</si>
  <si>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</si>
  <si>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</si>
  <si>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</si>
  <si>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</si>
  <si>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</si>
  <si>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</si>
  <si>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</si>
  <si>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</si>
  <si>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</si>
  <si>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</si>
  <si>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</si>
  <si>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</si>
  <si>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</si>
  <si>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</si>
  <si>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</si>
  <si>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</si>
  <si>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</si>
  <si>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</si>
  <si>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</si>
  <si>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</si>
  <si>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</si>
  <si>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</si>
  <si>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</si>
  <si>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</si>
  <si>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</si>
  <si>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</si>
  <si>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</si>
  <si>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</si>
  <si>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</si>
  <si>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</si>
  <si>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</si>
  <si>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</si>
  <si>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</si>
  <si>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</si>
  <si>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</si>
  <si>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</si>
  <si>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</si>
  <si>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</si>
  <si>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</si>
  <si>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</si>
  <si>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</si>
  <si>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</si>
  <si>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</si>
  <si>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</si>
  <si>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</si>
  <si>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</si>
  <si>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</si>
  <si>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</si>
  <si>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</si>
  <si>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</si>
  <si>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</si>
  <si>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</si>
  <si>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</si>
  <si>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</si>
  <si>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</si>
  <si>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</si>
  <si>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</si>
  <si>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</si>
  <si>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</si>
  <si>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</si>
  <si>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</si>
  <si>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</si>
  <si>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</si>
  <si>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</si>
  <si>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</si>
  <si>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</si>
  <si>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</si>
  <si>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</si>
  <si>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</si>
  <si>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</si>
  <si>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</si>
  <si>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</si>
  <si>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</si>
  <si>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</si>
  <si>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</si>
  <si>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</si>
  <si>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</si>
  <si>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</si>
  <si>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</si>
  <si>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</si>
  <si>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</si>
  <si>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</si>
  <si>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</si>
  <si>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</si>
  <si>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</si>
  <si>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</si>
  <si>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</si>
  <si>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</si>
  <si>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</si>
  <si>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</si>
  <si>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</si>
  <si>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</si>
  <si>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</si>
  <si>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</si>
  <si>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</si>
  <si>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</si>
  <si>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</si>
  <si>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</si>
  <si>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</si>
  <si>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</si>
  <si>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</si>
  <si>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</si>
  <si>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</si>
  <si>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</si>
  <si>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</si>
  <si>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</si>
  <si>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</si>
  <si>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</si>
  <si>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</si>
  <si>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</si>
  <si>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</si>
  <si>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</si>
  <si>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</si>
  <si>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</si>
  <si>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</si>
  <si>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</si>
  <si>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</si>
  <si>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</si>
  <si>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</si>
  <si>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</si>
  <si>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</si>
  <si>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</si>
  <si>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</si>
  <si>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</si>
  <si>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</si>
  <si>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</si>
  <si>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</si>
  <si>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</si>
  <si>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</si>
  <si>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</si>
  <si>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</si>
  <si>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</si>
  <si>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</si>
  <si>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</si>
  <si>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</si>
  <si>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</si>
  <si>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</si>
  <si>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</si>
  <si>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</si>
  <si>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</si>
  <si>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</si>
  <si>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</si>
  <si>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</si>
  <si>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</si>
  <si>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</si>
  <si>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</si>
  <si>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</si>
  <si>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</si>
  <si>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</si>
  <si>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</si>
  <si>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</si>
  <si>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</si>
  <si>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</si>
  <si>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</si>
  <si>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</si>
  <si>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</si>
  <si>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</si>
  <si>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</si>
  <si>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</si>
  <si>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</si>
  <si>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</si>
  <si>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</si>
  <si>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</si>
  <si>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</si>
  <si>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</si>
  <si>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</si>
  <si>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</si>
  <si>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</si>
  <si>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</si>
  <si>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</si>
  <si>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</si>
  <si>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</si>
  <si>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</si>
  <si>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</si>
  <si>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</si>
  <si>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</si>
  <si>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</si>
  <si>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</si>
  <si>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</si>
  <si>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</si>
  <si>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</si>
  <si>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</si>
  <si>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</si>
  <si>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</si>
  <si>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</si>
  <si>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</si>
  <si>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</si>
  <si>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</si>
  <si>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</si>
  <si>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</si>
  <si>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</si>
  <si>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</si>
  <si>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</si>
  <si>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</si>
  <si>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</si>
  <si>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</si>
  <si>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</si>
  <si>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</si>
  <si>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</si>
  <si>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</si>
  <si>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</si>
  <si>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</si>
  <si>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</si>
  <si>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</si>
  <si>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</si>
  <si>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</si>
  <si>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</si>
  <si>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</si>
  <si>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</si>
  <si>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</si>
  <si>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</si>
  <si>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</si>
  <si>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</si>
  <si>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</si>
  <si>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</si>
  <si>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</si>
  <si>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</si>
  <si>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</si>
  <si>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</si>
  <si>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</si>
  <si>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</si>
  <si>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</si>
  <si>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</si>
  <si>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</si>
  <si>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</si>
  <si>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</si>
  <si>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</si>
  <si>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</si>
  <si>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</si>
  <si>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</si>
  <si>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</si>
  <si>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</si>
  <si>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</si>
  <si>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</si>
  <si>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</si>
  <si>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</si>
  <si>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</si>
  <si>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</si>
  <si>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</si>
  <si>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</si>
  <si>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</si>
  <si>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</si>
  <si>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</si>
  <si>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</si>
  <si>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</si>
  <si>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</si>
  <si>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</si>
  <si>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</si>
  <si>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</si>
  <si>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</si>
  <si>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</si>
  <si>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</si>
  <si>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</si>
  <si>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</si>
  <si>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</si>
  <si>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</si>
  <si>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</si>
  <si>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</si>
  <si>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</si>
  <si>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</si>
  <si>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</si>
  <si>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</si>
  <si>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</si>
  <si>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</si>
  <si>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</si>
  <si>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</si>
  <si>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</si>
  <si>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</si>
  <si>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</si>
  <si>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</si>
  <si>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</si>
  <si>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</si>
  <si>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</si>
  <si>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</si>
  <si>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</si>
  <si>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</si>
  <si>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</si>
  <si>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</si>
  <si>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</si>
  <si>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</si>
  <si>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</si>
  <si>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</si>
  <si>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</si>
  <si>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</si>
  <si>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</si>
  <si>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</si>
  <si>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</si>
  <si>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</si>
  <si>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</si>
  <si>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</si>
  <si>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</si>
  <si>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</si>
  <si>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</si>
  <si>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</si>
  <si>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</si>
  <si>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</si>
  <si>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</si>
  <si>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</si>
  <si>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</si>
  <si>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</si>
  <si>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</si>
  <si>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</si>
  <si>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</si>
  <si>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</si>
  <si>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</si>
  <si>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</si>
  <si>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</si>
  <si>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</si>
  <si>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</si>
  <si>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</si>
  <si>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</si>
  <si>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</si>
  <si>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</si>
  <si>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</si>
  <si>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</si>
  <si>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</si>
  <si>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</si>
  <si>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</si>
  <si>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</si>
  <si>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</si>
  <si>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</si>
  <si>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</si>
  <si>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</si>
  <si>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</si>
  <si>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</si>
  <si>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</si>
  <si>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</si>
  <si>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</si>
  <si>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</si>
  <si>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</si>
  <si>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</si>
  <si>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</si>
  <si>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</si>
  <si>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</si>
  <si>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</si>
  <si>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</si>
  <si>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</si>
  <si>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</si>
  <si>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</si>
  <si>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</si>
  <si>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</si>
  <si>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</si>
  <si>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</si>
  <si>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</si>
  <si>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</si>
  <si>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</si>
  <si>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</si>
  <si>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</si>
  <si>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</si>
  <si>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</si>
  <si>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</si>
  <si>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</si>
  <si>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</si>
  <si>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</si>
  <si>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</si>
  <si>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</si>
  <si>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</si>
  <si>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</si>
  <si>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</si>
  <si>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</si>
  <si>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</si>
  <si>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</si>
  <si>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</si>
  <si>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</si>
  <si>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</si>
  <si>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</si>
  <si>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</si>
  <si>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</si>
  <si>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</si>
  <si>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</si>
  <si>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</si>
  <si>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</si>
  <si>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</si>
  <si>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</si>
  <si>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</si>
  <si>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</si>
  <si>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</si>
  <si>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</si>
  <si>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</si>
  <si>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</si>
  <si>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</si>
  <si>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</si>
  <si>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</si>
  <si>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</si>
  <si>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</si>
  <si>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</si>
  <si>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</si>
  <si>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</si>
  <si>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</si>
  <si>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</si>
  <si>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</si>
  <si>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</si>
  <si>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</si>
  <si>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</si>
  <si>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</si>
  <si>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</si>
  <si>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</si>
  <si>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</si>
  <si>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</si>
  <si>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</si>
  <si>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</si>
  <si>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</si>
  <si>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</si>
  <si>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</si>
  <si>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</si>
  <si>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</si>
  <si>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</si>
  <si>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</si>
  <si>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</si>
  <si>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</si>
  <si>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</si>
  <si>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</si>
  <si>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</si>
  <si>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</si>
  <si>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</si>
  <si>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</si>
  <si>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</si>
  <si>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</si>
  <si>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</si>
  <si>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</si>
  <si>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</si>
  <si>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</si>
  <si>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</si>
  <si>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</si>
  <si>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</si>
  <si>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</si>
  <si>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</si>
  <si>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</si>
  <si>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</si>
  <si>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</si>
  <si>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</si>
  <si>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</si>
  <si>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</si>
  <si>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</si>
  <si>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</si>
  <si>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</si>
  <si>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</si>
  <si>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</si>
  <si>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</si>
  <si>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</si>
  <si>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</si>
  <si>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</si>
  <si>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</si>
  <si>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</si>
  <si>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</si>
  <si>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</si>
  <si>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</si>
  <si>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</si>
  <si>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</si>
  <si>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</si>
  <si>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</si>
  <si>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</si>
  <si>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</si>
  <si>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</si>
  <si>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</si>
  <si>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</si>
  <si>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</si>
  <si>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</si>
  <si>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</si>
  <si>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</si>
  <si>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</si>
  <si>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</si>
  <si>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</si>
  <si>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</si>
  <si>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</si>
  <si>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</si>
  <si>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</si>
  <si>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</si>
  <si>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</si>
  <si>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</si>
  <si>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</si>
  <si>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</si>
  <si>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</si>
  <si>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</si>
  <si>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</si>
  <si>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</si>
  <si>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</si>
  <si>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</si>
  <si>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</si>
  <si>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</si>
  <si>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</si>
  <si>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</si>
  <si>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</si>
  <si>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</si>
  <si>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</si>
  <si>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</si>
  <si>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</si>
  <si>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</si>
  <si>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</si>
  <si>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</si>
  <si>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</si>
  <si>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</si>
  <si>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</si>
  <si>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</si>
  <si>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</si>
  <si>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</si>
  <si>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</si>
  <si>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</si>
  <si>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</si>
  <si>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</si>
  <si>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</si>
  <si>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</si>
  <si>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</si>
  <si>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</si>
  <si>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</si>
  <si>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</si>
  <si>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</si>
  <si>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</si>
  <si>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</si>
  <si>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</si>
  <si>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</si>
  <si>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</si>
  <si>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</si>
  <si>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</si>
  <si>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</si>
  <si>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</si>
  <si>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</si>
  <si>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</si>
  <si>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</si>
  <si>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</si>
  <si>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</si>
  <si>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</si>
  <si>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</si>
  <si>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</si>
  <si>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</si>
  <si>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</si>
  <si>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</si>
  <si>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</si>
  <si>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</si>
  <si>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</si>
  <si>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</si>
  <si>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</si>
  <si>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</si>
  <si>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</si>
  <si>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</si>
  <si>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</si>
  <si>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</si>
  <si>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</si>
  <si>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</si>
  <si>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</si>
  <si>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</si>
  <si>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</si>
  <si>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</si>
  <si>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</si>
  <si>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</si>
  <si>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</si>
  <si>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</si>
  <si>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</si>
  <si>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</si>
  <si>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</si>
  <si>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</si>
  <si>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</si>
  <si>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</si>
  <si>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</si>
  <si>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</si>
  <si>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</si>
  <si>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</si>
  <si>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</si>
  <si>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</si>
  <si>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</si>
  <si>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</si>
  <si>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</si>
  <si>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</si>
  <si>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</si>
  <si>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</si>
  <si>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</si>
  <si>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</si>
  <si>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</si>
  <si>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</si>
  <si>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</si>
  <si>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</si>
  <si>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</si>
  <si>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</si>
  <si>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</si>
  <si>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</si>
  <si>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</si>
  <si>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</si>
  <si>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</si>
  <si>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</si>
  <si>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</si>
  <si>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</si>
  <si>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</si>
  <si>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</si>
  <si>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</si>
  <si>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</si>
  <si>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</si>
  <si>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</si>
  <si>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</si>
  <si>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</si>
  <si>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</si>
  <si>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</si>
  <si>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</si>
  <si>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</si>
  <si>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</si>
  <si>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</si>
  <si>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</si>
  <si>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</si>
  <si>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</si>
  <si>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</si>
  <si>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</si>
  <si>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</si>
  <si>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</si>
  <si>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</si>
  <si>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</si>
  <si>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</si>
  <si>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</si>
  <si>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</si>
  <si>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</si>
  <si>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</si>
  <si>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</si>
  <si>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</si>
  <si>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</si>
  <si>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</si>
  <si>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</si>
  <si>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</si>
  <si>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</si>
  <si>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</si>
  <si>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</si>
  <si>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</si>
  <si>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</si>
  <si>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</si>
  <si>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</si>
  <si>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</si>
  <si>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</si>
  <si>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</si>
  <si>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</si>
  <si>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</si>
  <si>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</si>
  <si>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</si>
  <si>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</si>
  <si>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</si>
  <si>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</si>
  <si>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</si>
  <si>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</si>
  <si>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</si>
  <si>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</si>
  <si>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</si>
  <si>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</si>
  <si>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</si>
  <si>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</si>
  <si>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</si>
  <si>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</si>
  <si>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</si>
  <si>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</si>
  <si>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</si>
  <si>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</si>
  <si>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</si>
  <si>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</si>
  <si>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</si>
  <si>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</si>
  <si>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</si>
  <si>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</si>
  <si>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</si>
  <si>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</si>
  <si>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</si>
  <si>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</si>
  <si>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</si>
  <si>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</si>
  <si>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</si>
  <si>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</si>
  <si>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</si>
  <si>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</si>
  <si>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</si>
  <si>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</si>
  <si>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</si>
  <si>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</si>
  <si>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</si>
  <si>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</si>
  <si>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</si>
  <si>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</si>
  <si>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</si>
  <si>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</si>
  <si>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</si>
  <si>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</si>
  <si>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</si>
  <si>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</si>
  <si>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</si>
  <si>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</si>
  <si>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</si>
  <si>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</si>
  <si>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</si>
  <si>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</si>
  <si>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</si>
  <si>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</si>
  <si>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</si>
  <si>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</si>
  <si>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</si>
  <si>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</si>
  <si>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</si>
  <si>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</si>
  <si>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</si>
  <si>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</si>
  <si>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</si>
  <si>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</si>
  <si>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</si>
  <si>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</si>
  <si>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</si>
  <si>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</si>
  <si>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</si>
  <si>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</si>
  <si>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</si>
  <si>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</si>
  <si>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</si>
  <si>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</si>
  <si>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</si>
  <si>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</si>
  <si>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</si>
  <si>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</si>
  <si>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</si>
  <si>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</si>
  <si>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</si>
  <si>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</si>
  <si>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</si>
  <si>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</si>
  <si>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</si>
  <si>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</si>
  <si>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</si>
  <si>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</si>
  <si>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</si>
  <si>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</si>
  <si>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</si>
  <si>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</si>
  <si>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</si>
  <si>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</si>
  <si>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</si>
  <si>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</si>
  <si>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</si>
  <si>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</si>
  <si>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</si>
  <si>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</si>
  <si>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</si>
  <si>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</si>
  <si>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</si>
  <si>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</si>
  <si>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</si>
  <si>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</si>
  <si>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</si>
  <si>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</si>
  <si>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</si>
  <si>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</si>
  <si>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</si>
  <si>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</si>
  <si>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</si>
  <si>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</si>
  <si>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</si>
  <si>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</si>
  <si>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</si>
  <si>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</si>
  <si>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</si>
  <si>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</si>
  <si>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</si>
  <si>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</si>
  <si>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</si>
  <si>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</si>
  <si>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</si>
  <si>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</si>
  <si>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</si>
  <si>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</si>
  <si>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</si>
  <si>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</si>
  <si>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</si>
  <si>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</si>
  <si>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</si>
  <si>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</si>
  <si>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</si>
  <si>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</si>
  <si>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</si>
  <si>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</si>
  <si>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</si>
  <si>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</si>
  <si>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</si>
  <si>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</si>
  <si>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</si>
  <si>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</si>
  <si>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</si>
  <si>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</si>
  <si>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</si>
  <si>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</si>
  <si>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</si>
  <si>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</si>
  <si>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</si>
  <si>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</si>
  <si>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</si>
  <si>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</si>
  <si>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</si>
  <si>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</si>
  <si>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</si>
  <si>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</si>
  <si>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</si>
  <si>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</si>
  <si>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</si>
  <si>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</si>
  <si>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</si>
  <si>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</si>
  <si>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</si>
  <si>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</si>
  <si>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</si>
  <si>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</si>
  <si>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</si>
  <si>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</si>
  <si>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</si>
  <si>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</si>
  <si>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</si>
  <si>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</si>
  <si>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</si>
  <si>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</si>
  <si>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</si>
  <si>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</si>
  <si>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</si>
  <si>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</si>
  <si>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</si>
  <si>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</si>
  <si>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</si>
  <si>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</si>
  <si>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</si>
  <si>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</si>
  <si>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</si>
  <si>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</si>
  <si>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</si>
  <si>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</si>
  <si>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</si>
  <si>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</si>
  <si>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</si>
  <si>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</si>
  <si>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</si>
  <si>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</si>
  <si>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</si>
  <si>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</si>
  <si>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</si>
  <si>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</si>
  <si>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</si>
  <si>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</si>
  <si>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</si>
  <si>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</si>
  <si>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</si>
  <si>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</si>
  <si>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</si>
  <si>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</si>
  <si>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</si>
  <si>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</si>
  <si>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</si>
  <si>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</si>
  <si>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</si>
  <si>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</si>
  <si>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</si>
  <si>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</si>
  <si>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</si>
  <si>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</si>
  <si>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</si>
  <si>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</si>
  <si>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</si>
  <si>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</si>
  <si>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</si>
  <si>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</si>
  <si>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</si>
  <si>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</si>
  <si>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</si>
  <si>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</si>
  <si>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</si>
  <si>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</si>
  <si>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</si>
  <si>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</si>
  <si>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</si>
  <si>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</si>
  <si>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</si>
  <si>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</si>
  <si>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</si>
  <si>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</si>
  <si>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</si>
  <si>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</si>
  <si>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</si>
  <si>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</si>
  <si>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</si>
  <si>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</si>
  <si>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</si>
  <si>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</si>
  <si>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</si>
  <si>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</si>
  <si>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</si>
  <si>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</si>
  <si>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</si>
  <si>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</si>
  <si>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</si>
  <si>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</si>
  <si>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</si>
  <si>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</si>
  <si>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</si>
  <si>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</si>
  <si>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</si>
  <si>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</si>
  <si>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</si>
  <si>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</si>
  <si>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</si>
  <si>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</si>
  <si>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</si>
  <si>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</si>
  <si>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</si>
  <si>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</si>
  <si>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</si>
  <si>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</si>
  <si>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</si>
  <si>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</si>
  <si>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</si>
  <si>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</si>
  <si>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</si>
  <si>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</si>
  <si>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</si>
  <si>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</si>
  <si>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</si>
  <si>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</si>
  <si>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</si>
  <si>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</si>
  <si>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</si>
  <si>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</si>
  <si>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</si>
  <si>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</si>
  <si>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</si>
  <si>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</si>
  <si>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</si>
  <si>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</si>
  <si>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</si>
  <si>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</si>
  <si>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</si>
  <si>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</si>
  <si>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</si>
  <si>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</si>
  <si>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</si>
  <si>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</si>
  <si>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</si>
  <si>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</si>
  <si>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</si>
  <si>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</si>
  <si>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</si>
  <si>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</si>
  <si>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</si>
  <si>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</si>
  <si>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</si>
  <si>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</si>
  <si>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</si>
  <si>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</si>
  <si>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</si>
  <si>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</si>
  <si>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</si>
  <si>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</si>
  <si>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</si>
  <si>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</si>
  <si>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</si>
  <si>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</si>
  <si>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</si>
  <si>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</si>
  <si>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</si>
  <si>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</si>
  <si>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</si>
  <si>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</si>
  <si>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</si>
  <si>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</si>
  <si>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</si>
  <si>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</si>
  <si>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</si>
  <si>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</si>
  <si>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</si>
  <si>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</si>
  <si>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</si>
  <si>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</si>
  <si>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</si>
  <si>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</si>
  <si>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</si>
  <si>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</si>
  <si>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</si>
  <si>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</si>
  <si>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</si>
  <si>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</si>
  <si>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</si>
  <si>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</si>
  <si>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</si>
  <si>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</si>
  <si>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</si>
  <si>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</si>
  <si>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</si>
  <si>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</si>
  <si>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</si>
  <si>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</si>
  <si>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</si>
  <si>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</si>
  <si>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</si>
  <si>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</si>
  <si>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</si>
  <si>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</si>
  <si>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</si>
  <si>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</si>
  <si>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</si>
  <si>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</si>
  <si>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</si>
  <si>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</si>
  <si>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</si>
  <si>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</si>
  <si>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</si>
  <si>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</si>
  <si>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</si>
  <si>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</si>
  <si>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</si>
  <si>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</si>
  <si>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</si>
  <si>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</si>
  <si>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</si>
  <si>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</si>
  <si>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</si>
  <si>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</si>
  <si>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</si>
  <si>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</si>
  <si>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</si>
  <si>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</si>
  <si>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</si>
  <si>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</si>
  <si>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</si>
  <si>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</si>
  <si>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</si>
  <si>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</si>
  <si>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</si>
  <si>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</si>
  <si>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</si>
  <si>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</si>
  <si>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</si>
  <si>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</si>
  <si>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</si>
  <si>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</si>
  <si>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</si>
  <si>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</si>
  <si>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</si>
  <si>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</si>
  <si>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</si>
  <si>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</si>
  <si>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</si>
  <si>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</si>
  <si>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</si>
  <si>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</si>
  <si>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</si>
  <si>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</si>
  <si>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</si>
  <si>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</si>
  <si>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</si>
  <si>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</si>
  <si>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</si>
  <si>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</si>
  <si>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</si>
  <si>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</si>
  <si>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</si>
  <si>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</si>
  <si>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</si>
  <si>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</si>
  <si>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</si>
  <si>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</si>
  <si>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</si>
  <si>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</si>
  <si>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</si>
  <si>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</si>
  <si>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</si>
  <si>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</si>
  <si>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</si>
  <si>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</si>
  <si>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</si>
  <si>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</si>
  <si>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</si>
  <si>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</si>
  <si>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</si>
  <si>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</si>
  <si>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</si>
  <si>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</si>
  <si>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</si>
  <si>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</si>
  <si>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</si>
  <si>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</si>
  <si>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</si>
  <si>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</si>
  <si>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</si>
  <si>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</si>
  <si>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</si>
  <si>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</si>
  <si>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</si>
  <si>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</si>
  <si>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</si>
  <si>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</si>
  <si>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</si>
  <si>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</si>
  <si>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</si>
  <si>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</si>
  <si>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</si>
  <si>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</si>
  <si>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</si>
  <si>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</si>
  <si>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</si>
  <si>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</si>
  <si>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</si>
  <si>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</si>
  <si>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</si>
  <si>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</si>
  <si>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</si>
  <si>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</si>
  <si>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</si>
  <si>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</si>
  <si>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</si>
  <si>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</si>
  <si>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</si>
  <si>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</si>
  <si>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</si>
  <si>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</si>
  <si>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</si>
  <si>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</si>
  <si>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</si>
  <si>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</si>
  <si>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</si>
  <si>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</si>
  <si>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</si>
  <si>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</si>
  <si>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</si>
  <si>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</si>
  <si>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</si>
  <si>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</si>
  <si>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</si>
  <si>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</si>
  <si>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</si>
  <si>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</si>
  <si>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</si>
  <si>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</si>
  <si>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</si>
  <si>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</si>
  <si>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</si>
  <si>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</si>
  <si>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</si>
  <si>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</si>
  <si>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</si>
  <si>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</si>
  <si>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</si>
  <si>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</si>
  <si>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</si>
  <si>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</si>
  <si>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</si>
  <si>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</si>
  <si>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</si>
  <si>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</si>
  <si>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</si>
  <si>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</si>
  <si>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</si>
  <si>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</si>
  <si>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</si>
  <si>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</si>
  <si>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</si>
  <si>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</si>
  <si>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</si>
  <si>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</si>
  <si>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</si>
  <si>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</si>
  <si>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</si>
  <si>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</si>
  <si>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</si>
  <si>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</si>
  <si>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</si>
  <si>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</si>
  <si>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</si>
  <si>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</si>
  <si>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</si>
  <si>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</si>
  <si>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</si>
  <si>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</si>
  <si>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</si>
  <si>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</si>
  <si>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</si>
  <si>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</si>
  <si>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</si>
  <si>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</si>
  <si>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</si>
  <si>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</si>
  <si>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</si>
  <si>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</si>
  <si>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</si>
  <si>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</si>
  <si>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</si>
  <si>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</si>
  <si>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</si>
  <si>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</si>
  <si>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</si>
  <si>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</si>
  <si>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</si>
  <si>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</si>
  <si>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</si>
  <si>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</si>
  <si>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</si>
  <si>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</si>
  <si>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</si>
  <si>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</si>
  <si>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</si>
  <si>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</si>
  <si>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</si>
  <si>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</si>
  <si>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</si>
  <si>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</si>
  <si>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</si>
  <si>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</si>
  <si>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</si>
  <si>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</si>
  <si>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</si>
  <si>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</si>
  <si>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</si>
  <si>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</si>
  <si>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</si>
  <si>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</si>
  <si>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</si>
  <si>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</si>
  <si>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</si>
  <si>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</si>
  <si>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</si>
  <si>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</si>
  <si>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</si>
  <si>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</si>
  <si>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</si>
  <si>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</si>
  <si>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</si>
  <si>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</si>
  <si>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</si>
  <si>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</si>
  <si>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</si>
  <si>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</si>
  <si>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</si>
  <si>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</si>
  <si>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</si>
  <si>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</si>
  <si>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</si>
  <si>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</si>
  <si>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</si>
  <si>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</si>
  <si>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</si>
  <si>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</si>
  <si>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</si>
  <si>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</si>
  <si>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</si>
  <si>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</si>
  <si>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</si>
  <si>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</si>
  <si>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</si>
  <si>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</si>
  <si>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</si>
  <si>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</si>
  <si>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</si>
  <si>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</si>
  <si>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</si>
  <si>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</si>
  <si>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</si>
  <si>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</si>
  <si>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</si>
  <si>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</si>
  <si>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</si>
  <si>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</si>
  <si>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</si>
  <si>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</si>
  <si>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</si>
  <si>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</si>
  <si>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</si>
  <si>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</si>
  <si>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</si>
  <si>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</si>
  <si>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</si>
  <si>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</si>
  <si>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</si>
  <si>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</si>
  <si>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</si>
  <si>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</si>
  <si>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</si>
  <si>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</si>
  <si>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</si>
  <si>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</si>
  <si>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</si>
  <si>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</si>
  <si>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</si>
  <si>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</si>
  <si>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</si>
  <si>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</si>
  <si>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</si>
  <si>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</si>
  <si>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</si>
  <si>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</si>
  <si>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</si>
  <si>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</si>
  <si>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</si>
  <si>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</si>
  <si>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</si>
  <si>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</si>
  <si>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</si>
  <si>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</si>
  <si>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</si>
  <si>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</si>
  <si>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</si>
  <si>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</si>
  <si>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</si>
  <si>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</si>
  <si>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</si>
  <si>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</si>
  <si>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</si>
  <si>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</si>
  <si>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</si>
  <si>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</si>
  <si>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</si>
  <si>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</si>
  <si>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</si>
  <si>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</si>
  <si>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</si>
  <si>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</si>
  <si>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</si>
  <si>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</si>
  <si>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</si>
  <si>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</si>
  <si>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</si>
  <si>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</si>
  <si>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</si>
  <si>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</si>
  <si>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</si>
  <si>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</si>
  <si>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</si>
  <si>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</si>
  <si>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</si>
  <si>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</si>
  <si>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</si>
  <si>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</si>
  <si>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</si>
  <si>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</si>
  <si>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</si>
  <si>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</si>
  <si>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</si>
  <si>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</si>
  <si>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</si>
  <si>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</si>
  <si>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</si>
  <si>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</si>
  <si>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</si>
  <si>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</si>
  <si>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</si>
  <si>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</si>
  <si>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</si>
  <si>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</si>
  <si>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</si>
  <si>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</si>
  <si>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</si>
  <si>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</si>
  <si>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</si>
  <si>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</si>
  <si>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</si>
  <si>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</si>
  <si>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</si>
  <si>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</si>
  <si>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</si>
  <si>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</si>
  <si>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</si>
  <si>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</si>
  <si>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</si>
  <si>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</si>
  <si>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</si>
  <si>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</si>
  <si>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</si>
  <si>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</si>
  <si>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</si>
  <si>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</si>
  <si>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</si>
  <si>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</si>
  <si>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</si>
  <si>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</si>
  <si>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</si>
  <si>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</si>
  <si>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</si>
  <si>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</si>
  <si>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</si>
  <si>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</si>
  <si>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</si>
  <si>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</si>
  <si>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</si>
  <si>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</si>
  <si>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</si>
  <si>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</si>
  <si>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</si>
  <si>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</si>
  <si>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</si>
  <si>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</si>
  <si>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</si>
  <si>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</si>
  <si>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</si>
  <si>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</si>
  <si>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</si>
  <si>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</si>
  <si>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</si>
  <si>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</si>
  <si>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</si>
  <si>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</si>
  <si>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</si>
  <si>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</si>
  <si>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</si>
  <si>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</si>
  <si>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</si>
  <si>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</si>
  <si>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</si>
  <si>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</si>
  <si>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</si>
  <si>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</si>
  <si>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</si>
  <si>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</si>
  <si>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</si>
  <si>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</si>
  <si>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</si>
  <si>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</si>
  <si>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</si>
  <si>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</si>
  <si>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</si>
  <si>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</si>
  <si>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</si>
  <si>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</si>
  <si>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</si>
  <si>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</si>
  <si>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</si>
  <si>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</si>
  <si>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</si>
  <si>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</si>
  <si>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</si>
  <si>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</si>
  <si>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</si>
  <si>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</si>
  <si>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</si>
  <si>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</si>
  <si>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</si>
  <si>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</si>
  <si>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</si>
  <si>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</si>
  <si>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</si>
  <si>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</si>
  <si>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</si>
  <si>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</si>
  <si>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</si>
  <si>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</si>
  <si>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</si>
  <si>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</si>
  <si>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</si>
  <si>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</si>
  <si>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</si>
  <si>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</si>
  <si>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</si>
  <si>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</si>
  <si>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</si>
  <si>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</si>
  <si>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</si>
  <si>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</si>
  <si>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</si>
  <si>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</si>
  <si>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</si>
  <si>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</si>
  <si>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</si>
  <si>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</si>
  <si>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</si>
  <si>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</si>
  <si>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</si>
  <si>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</si>
  <si>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</si>
  <si>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</si>
  <si>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</si>
  <si>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</si>
  <si>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</si>
  <si>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</si>
  <si>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</si>
  <si>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</si>
  <si>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</si>
  <si>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</si>
  <si>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</si>
  <si>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</si>
  <si>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</si>
  <si>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</si>
  <si>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</si>
  <si>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</si>
  <si>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</si>
  <si>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</si>
  <si>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</si>
  <si>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</si>
  <si>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</si>
  <si>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</si>
  <si>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</si>
  <si>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</si>
  <si>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</si>
  <si>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</si>
  <si>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</si>
  <si>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</si>
  <si>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</si>
  <si>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</si>
  <si>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</si>
  <si>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</si>
  <si>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</si>
  <si>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</si>
  <si>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</si>
  <si>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</si>
  <si>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</si>
  <si>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</si>
  <si>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</si>
  <si>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</si>
  <si>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</si>
  <si>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</si>
  <si>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</si>
  <si>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</si>
  <si>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</si>
  <si>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</si>
  <si>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</si>
  <si>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</si>
  <si>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</si>
  <si>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</si>
  <si>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</si>
  <si>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</si>
  <si>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</si>
  <si>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</si>
  <si>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</si>
  <si>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</si>
  <si>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</si>
  <si>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</si>
  <si>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</si>
  <si>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</si>
  <si>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</si>
  <si>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</si>
  <si>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</si>
  <si>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</si>
  <si>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</si>
  <si>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</si>
  <si>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</si>
  <si>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</si>
  <si>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</si>
  <si>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</si>
  <si>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</si>
  <si>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</si>
  <si>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</si>
  <si>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</si>
  <si>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</si>
  <si>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</si>
  <si>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</si>
  <si>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</si>
  <si>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</si>
  <si>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</si>
  <si>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</si>
  <si>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</si>
  <si>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</si>
  <si>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</si>
  <si>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</si>
  <si>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</si>
  <si>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</si>
  <si>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</si>
  <si>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</si>
  <si>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</si>
  <si>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</si>
  <si>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</si>
  <si>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</si>
  <si>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</si>
  <si>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</si>
  <si>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</si>
  <si>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</si>
  <si>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</si>
  <si>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</si>
  <si>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</si>
  <si>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</si>
  <si>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</si>
  <si>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</si>
  <si>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</si>
  <si>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</si>
  <si>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</si>
  <si>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</si>
  <si>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</si>
  <si>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</si>
  <si>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</si>
  <si>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</si>
  <si>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</si>
  <si>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</si>
  <si>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</si>
  <si>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</si>
  <si>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</si>
  <si>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</si>
  <si>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</si>
  <si>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</si>
  <si>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</si>
  <si>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</si>
  <si>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</si>
  <si>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</si>
  <si>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</si>
  <si>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</si>
  <si>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</si>
  <si>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</si>
  <si>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</si>
  <si>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</si>
  <si>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</si>
  <si>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</si>
  <si>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</si>
  <si>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</si>
  <si>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</si>
  <si>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</si>
  <si>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</si>
  <si>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</si>
  <si>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</si>
  <si>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</si>
  <si>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</si>
  <si>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</si>
  <si>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</si>
  <si>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</si>
  <si>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</si>
  <si>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</si>
  <si>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</si>
  <si>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</si>
  <si>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</si>
  <si>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</si>
  <si>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</si>
  <si>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</si>
  <si>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</si>
  <si>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</si>
  <si>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</si>
  <si>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</si>
  <si>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</si>
  <si>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</si>
  <si>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</si>
  <si>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</si>
  <si>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</si>
  <si>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</si>
  <si>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</si>
  <si>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</si>
  <si>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</si>
  <si>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</si>
  <si>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</si>
  <si>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</si>
  <si>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</si>
  <si>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</si>
  <si>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</si>
  <si>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</si>
  <si>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</si>
  <si>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</si>
  <si>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</si>
  <si>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</si>
  <si>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</si>
  <si>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</si>
  <si>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</si>
  <si>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</si>
  <si>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</si>
  <si>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</si>
  <si>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</si>
  <si>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</si>
  <si>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</si>
  <si>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</si>
  <si>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</si>
  <si>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</si>
  <si>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</si>
  <si>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</si>
  <si>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</si>
  <si>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</si>
  <si>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</si>
  <si>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</si>
  <si>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</si>
  <si>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</si>
  <si>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</si>
  <si>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</si>
  <si>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</si>
  <si>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</si>
  <si>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</si>
  <si>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</si>
  <si>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</si>
  <si>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</si>
  <si>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</si>
  <si>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</si>
  <si>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</si>
  <si>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</si>
  <si>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</si>
  <si>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</si>
  <si>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</si>
  <si>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</si>
  <si>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</si>
  <si>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</si>
  <si>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</si>
  <si>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</si>
  <si>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</si>
  <si>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</si>
  <si>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</si>
  <si>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</si>
  <si>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</si>
  <si>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</si>
  <si>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</si>
  <si>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</si>
  <si>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</si>
  <si>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</si>
  <si>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</si>
  <si>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</si>
  <si>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</si>
  <si>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</si>
  <si>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</si>
  <si>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</si>
  <si>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</si>
  <si>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</si>
  <si>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</si>
  <si>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</si>
  <si>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</si>
  <si>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</si>
  <si>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</si>
  <si>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</si>
  <si>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</si>
  <si>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</si>
  <si>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</si>
  <si>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</si>
  <si>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</si>
  <si>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</si>
  <si>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</si>
  <si>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</si>
  <si>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</si>
  <si>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</si>
  <si>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</si>
  <si>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</si>
  <si>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</si>
  <si>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</si>
  <si>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</si>
  <si>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</si>
  <si>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</si>
  <si>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</si>
  <si>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</si>
  <si>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</si>
  <si>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</si>
  <si>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</si>
  <si>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</si>
  <si>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</si>
  <si>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</si>
  <si>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</si>
  <si>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</si>
  <si>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</si>
  <si>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</si>
  <si>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</si>
  <si>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</si>
  <si>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</si>
  <si>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</si>
  <si>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</si>
  <si>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</si>
  <si>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</si>
  <si>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</si>
  <si>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</si>
  <si>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</si>
  <si>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</si>
  <si>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</si>
  <si>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</si>
  <si>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</si>
  <si>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</si>
  <si>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</si>
  <si>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</si>
  <si>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</si>
  <si>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</si>
  <si>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</si>
  <si>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</si>
  <si>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</si>
  <si>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</si>
  <si>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</si>
  <si>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</si>
  <si>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</si>
  <si>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</si>
  <si>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</si>
  <si>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</si>
  <si>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</si>
  <si>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</si>
  <si>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</si>
  <si>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</si>
  <si>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</si>
  <si>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</si>
  <si>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</si>
  <si>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</si>
  <si>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</si>
  <si>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</si>
  <si>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</si>
  <si>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</si>
  <si>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</si>
  <si>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</si>
  <si>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</si>
  <si>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</si>
  <si>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</si>
  <si>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</si>
  <si>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</si>
  <si>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</si>
  <si>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</si>
  <si>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</si>
  <si>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</si>
  <si>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</si>
  <si>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</si>
  <si>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</si>
  <si>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</si>
  <si>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</si>
  <si>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</si>
  <si>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</si>
  <si>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</si>
  <si>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</si>
  <si>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</si>
  <si>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</si>
  <si>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</si>
  <si>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</si>
  <si>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</si>
  <si>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</si>
  <si>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</si>
  <si>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</si>
  <si>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</si>
  <si>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</si>
  <si>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</si>
  <si>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</si>
  <si>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</si>
  <si>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</si>
  <si>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</si>
  <si>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</si>
  <si>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</si>
  <si>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</si>
  <si>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</si>
  <si>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</si>
  <si>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</si>
  <si>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</si>
  <si>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</si>
  <si>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</si>
  <si>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</si>
  <si>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</si>
  <si>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</si>
  <si>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</si>
  <si>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</si>
  <si>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</si>
  <si>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</si>
  <si>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</si>
  <si>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</si>
  <si>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</si>
  <si>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</si>
  <si>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</si>
  <si>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</si>
  <si>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</si>
  <si>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</si>
  <si>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</si>
  <si>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</si>
  <si>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</si>
  <si>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</si>
  <si>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</si>
  <si>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</si>
  <si>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</si>
  <si>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</si>
  <si>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</si>
  <si>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</si>
  <si>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</si>
  <si>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</si>
  <si>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</si>
  <si>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</si>
  <si>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</si>
  <si>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</si>
  <si>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</si>
  <si>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</si>
  <si>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</si>
  <si>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</si>
  <si>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</si>
  <si>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</si>
  <si>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</si>
  <si>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</si>
  <si>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</si>
  <si>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</si>
  <si>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</si>
  <si>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</si>
  <si>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</si>
  <si>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</si>
  <si>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</si>
  <si>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</si>
  <si>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</si>
  <si>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</si>
  <si>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</si>
  <si>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</si>
  <si>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</si>
  <si>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</si>
  <si>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</si>
  <si>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</si>
  <si>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</si>
  <si>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</si>
  <si>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</si>
  <si>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</si>
  <si>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</si>
  <si>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</si>
  <si>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</si>
  <si>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</si>
  <si>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</si>
  <si>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</si>
  <si>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</si>
  <si>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</si>
  <si>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</si>
  <si>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</si>
  <si>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</si>
  <si>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</si>
  <si>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</si>
  <si>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</si>
  <si>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</si>
  <si>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</si>
  <si>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</si>
  <si>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</si>
  <si>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</si>
  <si>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</si>
  <si>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</si>
  <si>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</si>
  <si>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</si>
  <si>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</si>
  <si>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</si>
  <si>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</si>
  <si>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</si>
  <si>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</si>
  <si>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</si>
  <si>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</si>
  <si>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</si>
  <si>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</si>
  <si>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</si>
  <si>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</si>
  <si>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</si>
  <si>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</si>
  <si>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</si>
  <si>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</si>
  <si>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</si>
  <si>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</si>
  <si>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</si>
  <si>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</si>
  <si>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</si>
  <si>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</si>
  <si>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</si>
  <si>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</si>
  <si>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</si>
  <si>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</si>
  <si>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</si>
  <si>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</si>
  <si>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</si>
  <si>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</si>
  <si>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</si>
  <si>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</si>
  <si>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</si>
  <si>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</si>
  <si>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</si>
  <si>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</si>
  <si>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</si>
  <si>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</si>
  <si>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</si>
  <si>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</si>
  <si>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</si>
  <si>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</si>
  <si>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</si>
  <si>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</si>
  <si>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</si>
  <si>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</si>
  <si>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</si>
  <si>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</si>
  <si>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</si>
  <si>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</si>
  <si>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</si>
  <si>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</si>
  <si>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</si>
  <si>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</si>
  <si>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</si>
  <si>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</si>
  <si>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</si>
  <si>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</si>
  <si>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</si>
  <si>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</si>
  <si>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</si>
  <si>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</si>
  <si>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</si>
  <si>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</si>
  <si>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</si>
  <si>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</si>
  <si>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</si>
  <si>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</si>
  <si>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</si>
  <si>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</si>
  <si>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</si>
  <si>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</si>
  <si>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</si>
  <si>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</si>
  <si>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</si>
  <si>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</si>
  <si>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</si>
  <si>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</si>
  <si>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</si>
  <si>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</si>
  <si>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</si>
  <si>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</si>
  <si>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</si>
  <si>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</si>
  <si>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</si>
  <si>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</si>
  <si>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</si>
  <si>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</si>
  <si>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</si>
  <si>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</si>
  <si>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</si>
  <si>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</si>
  <si>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</si>
  <si>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</si>
  <si>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</si>
  <si>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</si>
  <si>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</si>
  <si>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</si>
  <si>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</si>
  <si>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</si>
  <si>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</si>
  <si>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</si>
  <si>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</si>
  <si>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</si>
  <si>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</si>
  <si>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</si>
  <si>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</si>
  <si>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</si>
  <si>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</si>
  <si>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</si>
  <si>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</si>
  <si>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</si>
  <si>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</si>
  <si>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</si>
  <si>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</si>
  <si>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</si>
  <si>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</si>
  <si>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</si>
  <si>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</si>
  <si>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</si>
  <si>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</si>
  <si>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</si>
  <si>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</si>
  <si>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</si>
  <si>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</si>
  <si>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</si>
  <si>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</si>
  <si>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</si>
  <si>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</si>
  <si>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</si>
  <si>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</si>
  <si>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</si>
  <si>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</si>
  <si>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</si>
  <si>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</si>
  <si>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</si>
  <si>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</si>
  <si>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</si>
  <si>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</si>
  <si>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</si>
  <si>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</si>
  <si>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</si>
  <si>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</si>
  <si>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</si>
  <si>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</si>
  <si>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</si>
  <si>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</si>
  <si>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</si>
  <si>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</si>
  <si>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</si>
  <si>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</si>
  <si>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</si>
  <si>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</si>
  <si>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</si>
  <si>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</si>
  <si>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</si>
  <si>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</si>
  <si>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</si>
  <si>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</si>
  <si>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</si>
  <si>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</si>
  <si>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</si>
  <si>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</si>
  <si>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</si>
  <si>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</si>
  <si>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</si>
  <si>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</si>
  <si>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</si>
  <si>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</si>
  <si>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</si>
  <si>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</si>
  <si>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</si>
  <si>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</si>
  <si>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</si>
  <si>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</si>
  <si>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</si>
  <si>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</si>
  <si>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</si>
  <si>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</si>
  <si>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</si>
  <si>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</si>
  <si>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</si>
  <si>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</si>
  <si>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</si>
  <si>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</si>
  <si>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</si>
  <si>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</si>
  <si>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</si>
  <si>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</si>
  <si>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</si>
  <si>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</si>
  <si>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</si>
  <si>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</si>
  <si>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</si>
  <si>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</si>
  <si>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</si>
  <si>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</si>
  <si>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</si>
  <si>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</si>
  <si>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</si>
  <si>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</si>
  <si>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</si>
  <si>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</si>
  <si>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</si>
  <si>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</si>
  <si>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</si>
  <si>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</si>
  <si>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</si>
  <si>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</si>
  <si>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</si>
  <si>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</si>
  <si>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</si>
  <si>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</si>
  <si>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</si>
  <si>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</si>
  <si>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</si>
  <si>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</si>
  <si>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</si>
  <si>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</si>
  <si>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</si>
  <si>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</si>
  <si>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</si>
  <si>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</si>
  <si>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</si>
  <si>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</si>
  <si>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</si>
  <si>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</si>
  <si>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</si>
  <si>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</si>
  <si>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</si>
  <si>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</si>
  <si>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</si>
  <si>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</si>
  <si>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</si>
  <si>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</si>
  <si>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</si>
  <si>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</si>
  <si>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</si>
  <si>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</si>
  <si>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</si>
  <si>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</si>
  <si>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</si>
  <si>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</si>
  <si>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</si>
  <si>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</si>
  <si>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</si>
  <si>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</si>
  <si>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</si>
  <si>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</si>
  <si>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</si>
  <si>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</si>
  <si>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</si>
  <si>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</si>
  <si>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</si>
  <si>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</si>
  <si>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</si>
  <si>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</si>
  <si>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</si>
  <si>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</si>
  <si>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</si>
  <si>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</si>
  <si>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</si>
  <si>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</si>
  <si>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</si>
  <si>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</si>
  <si>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</si>
  <si>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</si>
  <si>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</si>
  <si>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</si>
  <si>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</si>
  <si>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</si>
  <si>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</si>
  <si>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</si>
  <si>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</si>
  <si>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</si>
  <si>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</si>
  <si>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</si>
  <si>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</si>
  <si>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</si>
  <si>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</si>
  <si>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</si>
  <si>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</si>
  <si>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</si>
  <si>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</si>
  <si>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</si>
  <si>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</si>
  <si>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</si>
  <si>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</si>
  <si>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</si>
  <si>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</si>
  <si>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</si>
  <si>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</si>
  <si>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</si>
  <si>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</si>
  <si>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</si>
  <si>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</si>
  <si>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</si>
  <si>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</si>
  <si>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</si>
  <si>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</si>
  <si>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</si>
  <si>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</si>
  <si>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</si>
  <si>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</si>
  <si>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</si>
  <si>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</si>
  <si>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</si>
  <si>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</si>
  <si>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</si>
  <si>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</si>
  <si>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</si>
  <si>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</si>
  <si>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</si>
  <si>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</si>
  <si>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</si>
  <si>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</si>
  <si>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</si>
  <si>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</si>
  <si>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</si>
  <si>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</si>
  <si>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</si>
  <si>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</si>
  <si>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</si>
  <si>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</si>
  <si>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</si>
  <si>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</si>
  <si>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</si>
  <si>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</si>
  <si>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</si>
  <si>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</si>
  <si>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</si>
  <si>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</si>
  <si>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</si>
  <si>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</si>
  <si>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</si>
  <si>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</si>
  <si>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</si>
  <si>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</si>
  <si>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</si>
  <si>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</si>
  <si>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</si>
  <si>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</si>
  <si>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</si>
  <si>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</si>
  <si>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</si>
  <si>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</si>
  <si>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</si>
  <si>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</si>
  <si>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</si>
  <si>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</si>
  <si>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</si>
  <si>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</si>
  <si>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</si>
  <si>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</si>
  <si>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</si>
  <si>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</si>
  <si>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</si>
  <si>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</si>
  <si>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</si>
  <si>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</si>
  <si>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</si>
  <si>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</si>
  <si>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</si>
  <si>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</si>
  <si>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</si>
  <si>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</si>
  <si>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</si>
  <si>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</si>
  <si>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</si>
  <si>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</si>
  <si>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</si>
  <si>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</si>
  <si>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</si>
  <si>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</si>
  <si>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</si>
  <si>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</si>
  <si>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</si>
  <si>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</si>
  <si>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</si>
  <si>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</si>
  <si>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</si>
  <si>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</si>
  <si>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</si>
  <si>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</si>
  <si>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</si>
  <si>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</si>
  <si>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</si>
  <si>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</si>
  <si>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</si>
  <si>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</si>
  <si>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</si>
  <si>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</si>
  <si>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</si>
  <si>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</si>
  <si>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</si>
  <si>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</si>
  <si>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</si>
  <si>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</si>
  <si>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</si>
  <si>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</si>
  <si>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</si>
  <si>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</si>
  <si>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</si>
  <si>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</si>
  <si>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</si>
  <si>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</si>
  <si>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</si>
  <si>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</si>
  <si>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</si>
  <si>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</si>
  <si>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</si>
  <si>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</si>
  <si>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</si>
  <si>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</si>
  <si>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</si>
  <si>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</si>
  <si>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</si>
  <si>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</si>
  <si>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</si>
  <si>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</si>
  <si>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</si>
  <si>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</si>
  <si>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</si>
  <si>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</si>
  <si>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</si>
  <si>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</si>
  <si>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</si>
  <si>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</si>
  <si>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</si>
  <si>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</si>
  <si>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</si>
  <si>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</si>
  <si>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</si>
  <si>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</si>
  <si>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</si>
  <si>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</si>
  <si>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</si>
  <si>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</si>
  <si>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</si>
  <si>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</si>
  <si>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</si>
  <si>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</si>
  <si>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</si>
  <si>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</si>
  <si>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</si>
  <si>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</si>
  <si>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</si>
  <si>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</si>
  <si>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</si>
  <si>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</si>
  <si>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</si>
  <si>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</si>
  <si>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</si>
  <si>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</si>
  <si>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</si>
  <si>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</si>
  <si>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</si>
  <si>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</si>
  <si>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</si>
  <si>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</si>
  <si>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</si>
  <si>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</si>
  <si>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</si>
  <si>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</si>
  <si>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</si>
  <si>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</si>
  <si>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</si>
  <si>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</si>
  <si>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</si>
  <si>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</si>
  <si>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</si>
  <si>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</si>
  <si>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</si>
  <si>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</si>
  <si>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</si>
  <si>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</si>
  <si>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</si>
  <si>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</si>
  <si>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</si>
  <si>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</si>
  <si>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</si>
  <si>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</si>
  <si>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</si>
  <si>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</si>
  <si>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</si>
  <si>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</si>
  <si>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</si>
  <si>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</si>
  <si>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</si>
  <si>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</si>
  <si>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</si>
  <si>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</si>
  <si>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</si>
  <si>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</si>
  <si>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</si>
  <si>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</si>
  <si>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</si>
  <si>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</si>
  <si>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</si>
  <si>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</si>
  <si>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</si>
  <si>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</si>
  <si>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</si>
  <si>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</si>
  <si>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</si>
  <si>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</si>
  <si>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</si>
  <si>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</si>
  <si>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</si>
  <si>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</si>
  <si>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</si>
  <si>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</si>
  <si>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</si>
  <si>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</si>
  <si>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</si>
  <si>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</si>
  <si>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</si>
  <si>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</si>
  <si>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</si>
  <si>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</si>
  <si>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</si>
  <si>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</si>
  <si>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</si>
  <si>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</si>
  <si>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</si>
  <si>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</si>
  <si>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</si>
  <si>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</si>
  <si>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</si>
  <si>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</si>
  <si>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</si>
  <si>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</si>
  <si>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</si>
  <si>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</si>
  <si>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</si>
  <si>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</si>
  <si>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</si>
  <si>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</si>
  <si>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</si>
  <si>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</si>
  <si>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</si>
  <si>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</si>
  <si>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</si>
  <si>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</si>
  <si>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</si>
  <si>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</si>
  <si>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</si>
  <si>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</si>
  <si>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</si>
  <si>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</si>
  <si>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</si>
  <si>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</si>
  <si>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</si>
  <si>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</si>
  <si>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</si>
  <si>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</si>
  <si>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</si>
  <si>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</si>
  <si>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</si>
  <si>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</si>
  <si>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</si>
  <si>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</si>
  <si>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</si>
  <si>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</si>
  <si>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</si>
  <si>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</si>
  <si>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</si>
  <si>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</si>
  <si>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</si>
  <si>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</si>
  <si>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</si>
  <si>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</si>
  <si>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</si>
  <si>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</si>
  <si>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</si>
  <si>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</si>
  <si>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</si>
  <si>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</si>
  <si>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</si>
  <si>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</si>
  <si>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</si>
  <si>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</si>
  <si>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</si>
  <si>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</si>
  <si>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</si>
  <si>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</si>
  <si>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</si>
  <si>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</si>
  <si>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</si>
  <si>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</si>
  <si>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</si>
  <si>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</si>
  <si>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</si>
  <si>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</si>
  <si>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</si>
  <si>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</si>
  <si>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</si>
  <si>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</si>
  <si>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</si>
  <si>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</si>
  <si>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</si>
  <si>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</si>
  <si>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</si>
  <si>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</si>
  <si>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</si>
  <si>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</si>
  <si>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</si>
  <si>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</si>
  <si>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</si>
  <si>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</si>
  <si>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</si>
  <si>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</si>
  <si>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</si>
  <si>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</si>
  <si>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</si>
  <si>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</si>
  <si>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</si>
  <si>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</si>
  <si>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</si>
  <si>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</si>
  <si>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</si>
  <si>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</si>
  <si>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</si>
  <si>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</si>
  <si>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</si>
  <si>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</si>
  <si>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</si>
  <si>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</si>
  <si>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</si>
  <si>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</si>
  <si>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</si>
  <si>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</si>
  <si>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</si>
  <si>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</si>
  <si>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</si>
  <si>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</si>
  <si>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</si>
  <si>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</si>
  <si>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</si>
  <si>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</si>
  <si>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</si>
  <si>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</si>
  <si>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</si>
  <si>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</si>
  <si>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</si>
  <si>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</si>
  <si>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</si>
  <si>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</si>
  <si>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</si>
  <si>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</si>
  <si>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</si>
  <si>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</si>
  <si>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</si>
  <si>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</si>
  <si>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</si>
  <si>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</si>
  <si>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</si>
  <si>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</si>
  <si>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</si>
  <si>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</si>
  <si>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</si>
  <si>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</si>
  <si>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</si>
  <si>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</si>
  <si>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</si>
  <si>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</si>
  <si>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</si>
  <si>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</si>
  <si>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</si>
  <si>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</si>
  <si>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</si>
  <si>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</si>
  <si>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</si>
  <si>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</si>
  <si>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</si>
  <si>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</si>
  <si>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</si>
  <si>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</si>
  <si>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</si>
  <si>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</si>
  <si>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</si>
  <si>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</si>
  <si>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</si>
  <si>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</si>
  <si>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</si>
  <si>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</si>
  <si>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</si>
  <si>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</si>
  <si>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</si>
  <si>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</si>
  <si>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</si>
  <si>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</si>
  <si>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</si>
  <si>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</si>
  <si>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</si>
  <si>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</si>
  <si>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</si>
  <si>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</si>
  <si>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</si>
  <si>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</si>
  <si>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</si>
  <si>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</si>
  <si>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</si>
  <si>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</si>
  <si>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</si>
  <si>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</si>
  <si>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</si>
  <si>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</si>
  <si>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</si>
  <si>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</si>
  <si>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</si>
  <si>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</si>
  <si>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</si>
  <si>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</si>
  <si>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</si>
  <si>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</si>
  <si>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</si>
  <si>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</si>
  <si>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</si>
  <si>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</si>
  <si>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</si>
  <si>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</si>
  <si>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</si>
  <si>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</si>
  <si>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</si>
  <si>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</si>
  <si>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</si>
  <si>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</si>
  <si>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</si>
  <si>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</si>
  <si>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</si>
  <si>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</si>
  <si>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</si>
  <si>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</si>
  <si>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</si>
  <si>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</si>
  <si>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</si>
  <si>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</si>
  <si>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</si>
  <si>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</si>
  <si>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</si>
  <si>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</si>
  <si>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</si>
  <si>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</si>
  <si>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</si>
  <si>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</si>
  <si>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</si>
  <si>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</si>
  <si>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</si>
  <si>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</si>
  <si>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</si>
  <si>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</si>
  <si>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</si>
  <si>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</si>
  <si>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</si>
  <si>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</si>
  <si>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</si>
  <si>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</si>
  <si>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</si>
  <si>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</si>
  <si>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</si>
  <si>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</si>
  <si>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</si>
  <si>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</si>
  <si>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</si>
  <si>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</si>
  <si>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</si>
  <si>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</si>
  <si>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</si>
  <si>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</si>
  <si>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</si>
  <si>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</si>
  <si>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</si>
  <si>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</si>
  <si>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</si>
  <si>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</si>
  <si>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</si>
  <si>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</si>
  <si>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</si>
  <si>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</si>
  <si>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</si>
  <si>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</si>
  <si>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</si>
  <si>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</si>
  <si>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</si>
  <si>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</si>
  <si>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</si>
  <si>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</si>
  <si>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</si>
  <si>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</si>
  <si>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</si>
  <si>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</si>
  <si>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</si>
  <si>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</si>
  <si>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</si>
  <si>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</si>
  <si>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</si>
  <si>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</si>
  <si>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</si>
  <si>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</si>
  <si>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</si>
  <si>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</si>
  <si>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</si>
  <si>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</si>
  <si>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</si>
  <si>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</si>
  <si>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</si>
  <si>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</si>
  <si>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</si>
  <si>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</si>
  <si>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</si>
  <si>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</si>
  <si>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</si>
  <si>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</si>
  <si>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</si>
  <si>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</si>
  <si>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</si>
  <si>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</si>
  <si>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</si>
  <si>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</si>
  <si>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</si>
  <si>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</si>
  <si>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</si>
  <si>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</si>
  <si>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</si>
  <si>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</si>
  <si>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</si>
  <si>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</si>
  <si>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</si>
  <si>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</si>
  <si>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</si>
  <si>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</si>
  <si>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</si>
  <si>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</si>
  <si>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</si>
  <si>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</si>
  <si>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</si>
  <si>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</si>
  <si>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</si>
  <si>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</si>
  <si>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</si>
  <si>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</si>
  <si>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</si>
  <si>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</si>
  <si>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</si>
  <si>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</si>
  <si>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</si>
  <si>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</si>
  <si>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</si>
  <si>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</si>
  <si>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</si>
  <si>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</si>
  <si>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</si>
  <si>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</si>
  <si>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</si>
  <si>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</si>
  <si>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</si>
  <si>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</si>
  <si>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</si>
  <si>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</si>
  <si>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</si>
  <si>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</si>
  <si>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</si>
  <si>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</si>
  <si>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</si>
  <si>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</si>
  <si>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</si>
  <si>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</si>
  <si>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</si>
  <si>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</si>
  <si>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</si>
  <si>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</si>
  <si>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</si>
  <si>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</si>
  <si>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</si>
  <si>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</si>
  <si>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</si>
  <si>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</si>
  <si>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</si>
  <si>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</si>
  <si>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</si>
  <si>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</si>
  <si>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</si>
  <si>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</si>
  <si>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</si>
  <si>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</si>
  <si>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</si>
  <si>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</si>
  <si>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</si>
  <si>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</si>
  <si>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</si>
  <si>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</si>
  <si>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</si>
  <si>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</si>
  <si>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</si>
  <si>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</si>
  <si>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</si>
  <si>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</si>
  <si>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</si>
  <si>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</si>
  <si>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</si>
  <si>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</si>
  <si>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</si>
  <si>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</si>
  <si>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</si>
  <si>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</si>
  <si>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</si>
  <si>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</si>
  <si>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</si>
  <si>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</si>
  <si>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</si>
  <si>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</si>
  <si>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</si>
  <si>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</si>
  <si>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</si>
  <si>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</si>
  <si>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</si>
  <si>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</si>
  <si>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</si>
  <si>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</si>
  <si>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</si>
  <si>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</si>
  <si>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</si>
  <si>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</si>
  <si>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</si>
  <si>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</si>
  <si>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</si>
  <si>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</si>
  <si>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</si>
  <si>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</si>
  <si>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</si>
  <si>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</si>
  <si>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</si>
  <si>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</si>
  <si>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</si>
  <si>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</si>
  <si>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</si>
  <si>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</si>
  <si>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</si>
  <si>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</si>
  <si>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</si>
  <si>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</si>
  <si>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</si>
  <si>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</si>
  <si>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</si>
  <si>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</si>
  <si>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</si>
  <si>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</si>
  <si>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</si>
  <si>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</si>
  <si>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</si>
  <si>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</si>
  <si>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</si>
  <si>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</si>
  <si>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</si>
  <si>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</si>
  <si>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</si>
  <si>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</si>
  <si>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</si>
  <si>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</si>
  <si>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</si>
  <si>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</si>
  <si>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</si>
  <si>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</si>
  <si>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</si>
  <si>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</si>
  <si>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</si>
  <si>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</si>
  <si>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</si>
  <si>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</si>
  <si>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</si>
  <si>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</si>
  <si>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</si>
  <si>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</si>
  <si>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</si>
  <si>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</si>
  <si>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</si>
  <si>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</si>
  <si>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</si>
  <si>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</si>
  <si>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</si>
  <si>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</si>
  <si>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</si>
  <si>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</si>
  <si>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</si>
  <si>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</si>
  <si>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</si>
  <si>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</si>
  <si>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</si>
  <si>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</si>
  <si>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</si>
  <si>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</si>
  <si>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</si>
  <si>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</si>
  <si>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</si>
  <si>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</si>
  <si>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</si>
  <si>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</si>
  <si>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</si>
  <si>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</si>
  <si>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</si>
  <si>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</si>
  <si>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</si>
  <si>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</si>
  <si>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</si>
  <si>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</si>
  <si>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</si>
  <si>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</si>
  <si>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</si>
  <si>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</si>
  <si>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</si>
  <si>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</si>
  <si>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</si>
  <si>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</si>
  <si>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</si>
  <si>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</si>
  <si>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</si>
  <si>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</si>
  <si>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</si>
  <si>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</si>
  <si>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</si>
  <si>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</si>
  <si>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</si>
  <si>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</si>
  <si>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</si>
  <si>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</si>
  <si>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</si>
  <si>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</si>
  <si>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</si>
  <si>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</si>
  <si>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</si>
  <si>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</si>
  <si>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</si>
  <si>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</si>
  <si>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</si>
  <si>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</si>
  <si>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</si>
  <si>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</si>
  <si>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</si>
  <si>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</si>
  <si>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</si>
  <si>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</si>
  <si>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</si>
  <si>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</si>
  <si>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</si>
  <si>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</si>
  <si>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</si>
  <si>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</si>
  <si>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</si>
  <si>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</si>
  <si>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</si>
  <si>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</si>
  <si>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</si>
  <si>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</si>
  <si>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</si>
  <si>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</si>
  <si>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</si>
  <si>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</si>
  <si>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</si>
  <si>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</si>
  <si>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</si>
  <si>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</si>
  <si>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</si>
  <si>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</si>
  <si>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</si>
  <si>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</si>
  <si>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</si>
  <si>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</si>
  <si>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</si>
  <si>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</si>
  <si>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</si>
  <si>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</si>
  <si>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</si>
  <si>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</si>
  <si>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</si>
  <si>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</si>
  <si>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</si>
  <si>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</si>
  <si>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</si>
  <si>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</si>
  <si>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</si>
  <si>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</si>
  <si>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</si>
  <si>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</si>
  <si>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</si>
  <si>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</si>
  <si>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</si>
  <si>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</si>
  <si>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</si>
  <si>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</si>
  <si>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</si>
  <si>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</si>
  <si>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</si>
  <si>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</si>
  <si>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</si>
  <si>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</si>
  <si>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</si>
  <si>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</si>
  <si>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</si>
  <si>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</si>
  <si>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</si>
  <si>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</si>
  <si>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</si>
  <si>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</si>
  <si>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</si>
  <si>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</si>
  <si>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</si>
  <si>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</si>
  <si>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</si>
  <si>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</si>
  <si>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</si>
  <si>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</si>
  <si>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</si>
  <si>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</si>
  <si>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</si>
  <si>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</si>
  <si>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</si>
  <si>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</si>
  <si>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</si>
  <si>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</si>
  <si>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</si>
  <si>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</si>
  <si>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</si>
  <si>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</si>
  <si>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</si>
  <si>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</si>
  <si>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</si>
  <si>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</si>
  <si>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</si>
  <si>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</si>
  <si>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</si>
  <si>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</si>
  <si>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</si>
  <si>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</si>
  <si>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</si>
  <si>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</si>
  <si>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</si>
  <si>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</si>
  <si>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</si>
  <si>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</si>
  <si>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</si>
  <si>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</si>
  <si>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</si>
  <si>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</si>
  <si>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</si>
  <si>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</si>
  <si>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</si>
  <si>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</si>
  <si>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</si>
  <si>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</si>
  <si>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</si>
  <si>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</si>
  <si>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</si>
  <si>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</si>
  <si>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</si>
  <si>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</si>
  <si>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</si>
  <si>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</si>
  <si>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</si>
  <si>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</si>
  <si>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</si>
  <si>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</si>
  <si>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</si>
  <si>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</si>
  <si>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</si>
  <si>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</si>
  <si>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</si>
  <si>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</si>
  <si>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</si>
  <si>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</si>
  <si>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</si>
  <si>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</si>
  <si>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</si>
  <si>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</si>
  <si>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</si>
  <si>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</si>
  <si>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</si>
  <si>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</si>
  <si>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</si>
  <si>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</si>
  <si>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</si>
  <si>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</si>
  <si>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</si>
  <si>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</si>
  <si>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</si>
  <si>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</si>
  <si>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</si>
  <si>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</si>
  <si>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</si>
  <si>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</si>
  <si>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</si>
  <si>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</si>
  <si>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</si>
  <si>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</si>
  <si>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</si>
  <si>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</si>
  <si>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</si>
  <si>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</si>
  <si>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</si>
  <si>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</si>
  <si>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</si>
  <si>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</si>
  <si>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</si>
  <si>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</si>
  <si>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</si>
  <si>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</si>
  <si>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</si>
  <si>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</si>
  <si>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</si>
  <si>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</si>
  <si>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</si>
  <si>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</si>
  <si>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</si>
  <si>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</si>
  <si>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</si>
  <si>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</si>
  <si>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</si>
  <si>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</si>
  <si>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</si>
  <si>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</si>
  <si>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</si>
  <si>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</si>
  <si>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</si>
  <si>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</si>
  <si>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</si>
  <si>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</si>
  <si>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</si>
  <si>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</si>
  <si>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</si>
  <si>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</si>
  <si>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</si>
  <si>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</si>
  <si>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</si>
  <si>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</si>
  <si>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</si>
  <si>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</si>
  <si>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</si>
  <si>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</si>
  <si>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</si>
  <si>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</si>
  <si>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</si>
  <si>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</si>
  <si>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</si>
  <si>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</si>
  <si>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</si>
  <si>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</si>
  <si>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</si>
  <si>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</si>
  <si>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</si>
  <si>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</si>
  <si>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</si>
  <si>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</si>
  <si>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</si>
  <si>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</si>
  <si>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</si>
  <si>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</si>
  <si>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</si>
  <si>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</si>
  <si>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</si>
  <si>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</si>
  <si>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</si>
  <si>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</si>
  <si>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</si>
  <si>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</si>
  <si>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</si>
  <si>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</si>
  <si>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</si>
  <si>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</si>
  <si>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</si>
  <si>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</si>
  <si>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</si>
  <si>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</si>
  <si>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</si>
  <si>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</si>
  <si>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</si>
  <si>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</si>
  <si>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</si>
  <si>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</si>
  <si>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</si>
  <si>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</si>
  <si>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</si>
  <si>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</si>
  <si>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</si>
  <si>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</si>
  <si>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</si>
  <si>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</si>
  <si>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</si>
  <si>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</si>
  <si>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</si>
  <si>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</si>
  <si>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</si>
  <si>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</si>
  <si>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</si>
  <si>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</si>
  <si>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</si>
  <si>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</si>
  <si>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</si>
  <si>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</si>
  <si>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</si>
  <si>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</si>
  <si>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</si>
  <si>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</si>
  <si>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</si>
  <si>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</si>
  <si>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</si>
  <si>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</si>
  <si>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</si>
  <si>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</si>
  <si>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</si>
  <si>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</si>
  <si>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</si>
  <si>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</si>
  <si>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</si>
  <si>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</si>
  <si>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</si>
  <si>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</si>
  <si>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</si>
  <si>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</si>
  <si>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</si>
  <si>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</si>
  <si>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</si>
  <si>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</si>
  <si>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</si>
  <si>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</si>
  <si>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</si>
  <si>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</si>
  <si>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</si>
  <si>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</si>
  <si>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</si>
  <si>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</si>
  <si>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</si>
  <si>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</si>
  <si>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</si>
  <si>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</si>
  <si>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</si>
  <si>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</si>
  <si>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</si>
  <si>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</si>
  <si>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</si>
  <si>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</si>
  <si>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</si>
  <si>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</si>
  <si>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</si>
  <si>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</si>
  <si>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</si>
  <si>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</si>
  <si>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</si>
  <si>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</si>
  <si>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</si>
  <si>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</si>
  <si>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</si>
  <si>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</si>
  <si>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</si>
  <si>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</si>
  <si>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</si>
  <si>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</si>
  <si>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</si>
  <si>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</si>
  <si>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</si>
  <si>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</si>
  <si>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</si>
  <si>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</si>
  <si>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</si>
  <si>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</si>
  <si>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</si>
  <si>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</si>
  <si>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</si>
  <si>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</si>
  <si>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</si>
  <si>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</si>
  <si>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</si>
  <si>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</si>
  <si>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</si>
  <si>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</si>
  <si>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</si>
  <si>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</si>
  <si>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</si>
  <si>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</si>
  <si>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</si>
  <si>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</si>
  <si>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</si>
  <si>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</si>
  <si>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</si>
  <si>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</si>
  <si>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</si>
  <si>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</si>
  <si>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</si>
  <si>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</si>
  <si>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</si>
  <si>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</si>
  <si>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</si>
  <si>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</si>
  <si>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</si>
  <si>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</si>
  <si>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</si>
  <si>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</si>
  <si>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</si>
  <si>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</si>
  <si>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</si>
  <si>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</si>
  <si>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</si>
  <si>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</si>
  <si>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</si>
  <si>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</si>
  <si>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</si>
  <si>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</si>
  <si>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</si>
  <si>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</si>
  <si>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</si>
  <si>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</si>
  <si>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</si>
  <si>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</si>
  <si>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</si>
  <si>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</si>
  <si>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</si>
  <si>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</si>
  <si>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</si>
  <si>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</si>
  <si>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</si>
  <si>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</si>
  <si>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</si>
  <si>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</si>
  <si>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</si>
  <si>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</si>
  <si>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</si>
  <si>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</si>
  <si>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</si>
  <si>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</si>
  <si>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</si>
  <si>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</si>
  <si>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</si>
  <si>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</si>
  <si>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</si>
  <si>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</si>
  <si>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</si>
  <si>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</si>
  <si>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</si>
  <si>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</si>
  <si>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</si>
  <si>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</si>
  <si>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</si>
  <si>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</si>
  <si>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</si>
  <si>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</si>
  <si>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</si>
  <si>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</si>
  <si>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</si>
  <si>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</si>
  <si>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</si>
  <si>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</si>
  <si>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</si>
  <si>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</si>
  <si>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</si>
  <si>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</si>
  <si>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</si>
  <si>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</si>
  <si>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</si>
  <si>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</si>
  <si>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</si>
  <si>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</si>
  <si>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</si>
  <si>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</si>
  <si>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</si>
  <si>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</si>
  <si>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</si>
  <si>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</si>
  <si>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</si>
  <si>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</si>
  <si>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</si>
  <si>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</si>
  <si>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</si>
  <si>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</si>
  <si>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</si>
  <si>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</si>
  <si>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</si>
  <si>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</si>
  <si>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</si>
  <si>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</si>
  <si>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</si>
  <si>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</si>
  <si>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</si>
  <si>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</si>
  <si>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</si>
  <si>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</si>
  <si>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</si>
  <si>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</si>
  <si>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</si>
  <si>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</si>
  <si>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</si>
  <si>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</si>
  <si>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</si>
  <si>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</si>
  <si>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</si>
  <si>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</si>
  <si>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</si>
  <si>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</si>
  <si>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</si>
  <si>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</si>
  <si>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</si>
  <si>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</si>
  <si>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</si>
  <si>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</si>
  <si>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</si>
  <si>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</si>
  <si>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</si>
  <si>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</si>
  <si>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</si>
  <si>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</si>
  <si>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</si>
  <si>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</si>
  <si>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</si>
  <si>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</si>
  <si>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</si>
  <si>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</si>
  <si>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</si>
  <si>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</si>
  <si>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</si>
  <si>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</si>
  <si>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</si>
  <si>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</si>
  <si>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</si>
  <si>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</si>
  <si>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</si>
  <si>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</si>
  <si>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</si>
  <si>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</si>
  <si>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</si>
  <si>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</si>
  <si>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</si>
  <si>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</si>
  <si>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</si>
  <si>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</si>
  <si>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</si>
  <si>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</si>
  <si>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</si>
  <si>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</si>
  <si>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</si>
  <si>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</si>
  <si>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</si>
  <si>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</si>
  <si>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</si>
  <si>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</si>
  <si>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</si>
  <si>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</si>
  <si>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</si>
  <si>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</si>
  <si>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</si>
  <si>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</si>
  <si>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</si>
  <si>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</si>
  <si>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</si>
  <si>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</si>
  <si>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</si>
  <si>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</si>
  <si>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</si>
  <si>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</si>
  <si>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</si>
  <si>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</si>
  <si>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</si>
  <si>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</si>
  <si>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</si>
  <si>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</si>
  <si>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</si>
  <si>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</si>
  <si>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</si>
  <si>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</si>
  <si>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</si>
  <si>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</si>
  <si>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</si>
  <si>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</si>
  <si>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</si>
  <si>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</si>
  <si>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</si>
  <si>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</si>
  <si>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</si>
  <si>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</si>
  <si>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</si>
  <si>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</si>
  <si>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</si>
  <si>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</si>
  <si>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</si>
  <si>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</si>
  <si>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</si>
  <si>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</si>
  <si>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</si>
  <si>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</si>
  <si>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</si>
  <si>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</si>
  <si>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</si>
  <si>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</si>
  <si>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</si>
  <si>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</si>
  <si>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</si>
  <si>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</si>
  <si>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</si>
  <si>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</si>
  <si>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</si>
  <si>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</si>
  <si>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</si>
  <si>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</si>
  <si>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</si>
  <si>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</si>
  <si>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</si>
  <si>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</si>
  <si>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</si>
  <si>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</si>
  <si>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</si>
  <si>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</si>
  <si>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</si>
  <si>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</si>
  <si>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</si>
  <si>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</si>
  <si>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</si>
  <si>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</si>
  <si>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</si>
  <si>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</si>
  <si>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</si>
  <si>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</si>
  <si>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</si>
  <si>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</si>
  <si>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</si>
  <si>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</si>
  <si>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</si>
  <si>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</si>
  <si>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</si>
  <si>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</si>
  <si>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</si>
  <si>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</si>
  <si>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</si>
  <si>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</si>
  <si>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</si>
  <si>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</si>
  <si>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</si>
  <si>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</si>
  <si>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</si>
  <si>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</si>
  <si>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</si>
  <si>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</si>
  <si>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</si>
  <si>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</si>
  <si>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</si>
  <si>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</si>
  <si>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</si>
  <si>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</si>
  <si>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</si>
  <si>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</si>
  <si>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</si>
  <si>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</si>
  <si>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</si>
  <si>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</si>
  <si>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</si>
  <si>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</si>
  <si>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</si>
  <si>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</si>
  <si>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</si>
  <si>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</si>
  <si>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</si>
  <si>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</si>
  <si>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</si>
  <si>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</si>
  <si>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</si>
  <si>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</si>
  <si>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</si>
  <si>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</si>
  <si>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</si>
  <si>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</si>
  <si>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</si>
  <si>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</si>
  <si>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</si>
  <si>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</si>
  <si>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</si>
  <si>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</si>
  <si>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</si>
  <si>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</si>
  <si>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</si>
  <si>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</si>
  <si>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</si>
  <si>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</si>
  <si>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</si>
  <si>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</si>
  <si>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</si>
  <si>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</si>
  <si>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</si>
  <si>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</si>
  <si>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</si>
  <si>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</si>
  <si>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</si>
  <si>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</si>
  <si>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</si>
  <si>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</si>
  <si>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</si>
  <si>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</si>
  <si>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</si>
  <si>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</si>
  <si>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</si>
  <si>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</si>
  <si>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</si>
  <si>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</si>
  <si>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</si>
  <si>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</si>
  <si>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</si>
  <si>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</si>
  <si>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</si>
  <si>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</si>
  <si>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</si>
  <si>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</si>
  <si>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</si>
  <si>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</si>
  <si>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</si>
  <si>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</si>
  <si>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</si>
  <si>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</si>
  <si>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</si>
  <si>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</si>
  <si>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</si>
  <si>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</si>
  <si>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</si>
  <si>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</si>
  <si>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</si>
  <si>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</si>
  <si>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</si>
  <si>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</si>
  <si>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</si>
  <si>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</si>
  <si>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</si>
  <si>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</si>
  <si>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</si>
  <si>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</si>
  <si>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</si>
  <si>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</si>
  <si>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</si>
  <si>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</si>
  <si>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</si>
  <si>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</si>
  <si>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</si>
  <si>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</si>
  <si>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</si>
  <si>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</si>
  <si>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</si>
  <si>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</si>
  <si>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</si>
  <si>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</si>
  <si>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</si>
  <si>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</si>
  <si>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</si>
  <si>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</si>
  <si>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</si>
  <si>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</si>
  <si>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</si>
  <si>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</si>
  <si>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</si>
  <si>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</si>
  <si>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</si>
  <si>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</si>
  <si>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</si>
  <si>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</si>
  <si>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</si>
  <si>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</si>
  <si>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</si>
  <si>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</si>
  <si>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</si>
  <si>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</si>
  <si>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</si>
  <si>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</si>
  <si>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</si>
  <si>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</si>
  <si>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</si>
  <si>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</si>
  <si>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</si>
  <si>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</si>
  <si>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</si>
  <si>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</si>
  <si>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</si>
  <si>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</si>
  <si>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</si>
  <si>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</si>
  <si>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</si>
  <si>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</si>
  <si>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</si>
  <si>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</si>
  <si>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</si>
  <si>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</si>
  <si>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</si>
  <si>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</si>
  <si>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</si>
  <si>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</si>
  <si>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</si>
  <si>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</si>
  <si>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</si>
  <si>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</si>
  <si>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</si>
  <si>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</si>
  <si>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</si>
  <si>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</si>
  <si>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</si>
  <si>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</si>
  <si>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</si>
  <si>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</si>
  <si>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</si>
  <si>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</si>
  <si>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</si>
  <si>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</si>
  <si>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</si>
  <si>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</si>
  <si>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</si>
  <si>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</si>
  <si>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</si>
  <si>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</si>
  <si>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</si>
  <si>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</si>
  <si>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</si>
  <si>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</si>
  <si>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</si>
  <si>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</si>
  <si>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</si>
  <si>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</si>
  <si>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</si>
  <si>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</si>
  <si>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</si>
  <si>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</si>
  <si>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</si>
  <si>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</si>
  <si>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</si>
  <si>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</si>
  <si>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</si>
  <si>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</si>
  <si>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</si>
  <si>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</si>
  <si>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</si>
  <si>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</si>
  <si>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</si>
  <si>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</si>
  <si>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</si>
  <si>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</si>
  <si>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</si>
  <si>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</si>
  <si>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</si>
  <si>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</si>
  <si>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</si>
  <si>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</si>
  <si>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</si>
  <si>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</si>
  <si>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</si>
  <si>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</si>
  <si>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</si>
  <si>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</si>
  <si>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</si>
  <si>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</si>
  <si>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</si>
  <si>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</si>
  <si>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</si>
  <si>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</si>
  <si>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</si>
  <si>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</si>
  <si>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</si>
  <si>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</si>
  <si>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</si>
  <si>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</si>
  <si>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</si>
  <si>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</si>
  <si>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</si>
  <si>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</si>
  <si>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</si>
  <si>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</si>
  <si>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</si>
  <si>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</si>
  <si>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</si>
  <si>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</si>
  <si>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</si>
  <si>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</si>
  <si>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</si>
  <si>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</si>
  <si>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</si>
  <si>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</si>
  <si>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</si>
  <si>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</si>
  <si>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</si>
  <si>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</si>
  <si>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</si>
  <si>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</si>
  <si>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</si>
  <si>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</si>
  <si>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</si>
  <si>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</si>
  <si>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</si>
  <si>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</si>
  <si>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</si>
  <si>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</si>
  <si>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</si>
  <si>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</si>
  <si>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</si>
  <si>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</si>
  <si>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</si>
  <si>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</si>
  <si>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</si>
  <si>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</si>
  <si>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</si>
  <si>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</si>
  <si>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</si>
  <si>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</si>
  <si>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</si>
  <si>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</si>
  <si>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</si>
  <si>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</si>
  <si>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</si>
  <si>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</si>
  <si>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</si>
  <si>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</si>
  <si>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</si>
  <si>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</si>
  <si>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</si>
  <si>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</si>
  <si>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</si>
  <si>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</si>
  <si>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</si>
  <si>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</si>
  <si>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</si>
  <si>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</si>
  <si>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</si>
  <si>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</si>
  <si>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</si>
  <si>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</si>
  <si>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</si>
  <si>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</si>
  <si>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</si>
  <si>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</si>
  <si>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</si>
  <si>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</si>
  <si>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</si>
  <si>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</si>
  <si>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</si>
  <si>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</si>
  <si>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</si>
  <si>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</si>
  <si>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</si>
  <si>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</si>
  <si>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</si>
  <si>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</si>
  <si>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</si>
  <si>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</si>
  <si>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</si>
  <si>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</si>
  <si>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</si>
  <si>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</si>
  <si>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</si>
  <si>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</si>
  <si>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</si>
  <si>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</si>
  <si>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</si>
  <si>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</si>
  <si>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</si>
  <si>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</si>
  <si>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</si>
  <si>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</si>
  <si>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</si>
  <si>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</si>
  <si>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</si>
  <si>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</si>
  <si>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</si>
  <si>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</si>
  <si>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</si>
  <si>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</si>
  <si>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</si>
  <si>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</si>
  <si>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</si>
  <si>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</si>
  <si>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</si>
  <si>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</si>
  <si>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</si>
  <si>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</si>
  <si>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</si>
  <si>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</si>
  <si>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</si>
  <si>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</si>
  <si>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</si>
  <si>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</si>
  <si>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</si>
  <si>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</si>
  <si>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</si>
  <si>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</si>
  <si>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</si>
  <si>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</si>
  <si>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</si>
  <si>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</si>
  <si>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</si>
  <si>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</si>
  <si>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</si>
  <si>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</si>
  <si>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</si>
  <si>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</si>
  <si>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</si>
  <si>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</si>
  <si>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</si>
  <si>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</si>
  <si>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</si>
  <si>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</si>
  <si>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</si>
  <si>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</si>
  <si>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</si>
  <si>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</si>
  <si>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</si>
  <si>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</si>
  <si>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</si>
  <si>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</si>
  <si>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</si>
  <si>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</si>
  <si>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</si>
  <si>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</si>
  <si>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</si>
  <si>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</si>
  <si>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</si>
  <si>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</si>
  <si>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</si>
  <si>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</si>
  <si>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</si>
  <si>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</si>
  <si>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</si>
  <si>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</si>
  <si>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</si>
  <si>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</si>
  <si>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</si>
  <si>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</si>
  <si>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</si>
  <si>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</si>
  <si>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</si>
  <si>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</si>
  <si>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</si>
  <si>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</si>
  <si>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</si>
  <si>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</si>
  <si>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</si>
  <si>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</si>
  <si>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</si>
  <si>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</si>
  <si>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</si>
  <si>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</si>
  <si>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</si>
  <si>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</si>
  <si>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</si>
  <si>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</si>
  <si>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</si>
  <si>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</si>
  <si>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</si>
  <si>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</si>
  <si>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</si>
  <si>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</si>
  <si>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</si>
  <si>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</si>
  <si>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</si>
  <si>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</si>
  <si>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</si>
  <si>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</si>
  <si>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</si>
  <si>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</si>
  <si>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</si>
  <si>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</si>
  <si>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</si>
  <si>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</si>
  <si>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</si>
  <si>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</si>
  <si>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</si>
  <si>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</si>
  <si>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</si>
  <si>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</si>
  <si>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</si>
  <si>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</si>
  <si>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</si>
  <si>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</si>
  <si>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</si>
  <si>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</si>
  <si>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</si>
  <si>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</si>
  <si>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</si>
  <si>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</si>
  <si>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</si>
  <si>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</si>
  <si>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</si>
  <si>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</si>
  <si>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</si>
  <si>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</si>
  <si>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</si>
  <si>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</si>
  <si>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</si>
  <si>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</si>
  <si>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</si>
  <si>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</si>
  <si>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</si>
  <si>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</si>
  <si>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</si>
  <si>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</si>
  <si>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</si>
  <si>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</si>
  <si>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</si>
  <si>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</si>
  <si>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</si>
  <si>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</si>
  <si>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</si>
  <si>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</si>
  <si>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</si>
  <si>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</si>
  <si>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</si>
  <si>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</si>
  <si>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</si>
  <si>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</si>
  <si>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</si>
  <si>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</si>
  <si>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</si>
  <si>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</si>
  <si>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</si>
  <si>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</si>
  <si>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</si>
  <si>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</si>
  <si>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</si>
  <si>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</si>
  <si>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</si>
  <si>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</si>
  <si>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</si>
  <si>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</si>
  <si>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</si>
  <si>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</si>
  <si>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</si>
  <si>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</si>
  <si>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</si>
  <si>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</si>
  <si>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</si>
  <si>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</si>
  <si>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</si>
  <si>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</si>
  <si>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</si>
  <si>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</si>
  <si>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</si>
  <si>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</si>
  <si>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</si>
  <si>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</si>
  <si>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</si>
  <si>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</si>
  <si>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</si>
  <si>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</si>
  <si>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</si>
  <si>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</si>
  <si>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</si>
  <si>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</si>
  <si>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</si>
  <si>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</si>
  <si>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</si>
  <si>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</si>
  <si>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</si>
  <si>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</si>
  <si>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</si>
  <si>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</si>
  <si>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</si>
  <si>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</si>
  <si>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</si>
  <si>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</si>
  <si>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</si>
  <si>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</si>
  <si>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</si>
  <si>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</si>
  <si>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</si>
  <si>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</si>
  <si>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</si>
  <si>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</si>
  <si>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</si>
  <si>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</si>
  <si>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</si>
  <si>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</si>
  <si>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</si>
  <si>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</si>
  <si>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</si>
  <si>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</si>
  <si>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</si>
  <si>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</si>
  <si>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</si>
  <si>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</si>
  <si>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</si>
  <si>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</si>
  <si>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</si>
  <si>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</si>
  <si>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</si>
  <si>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</si>
  <si>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</si>
  <si>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</si>
  <si>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</si>
  <si>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</si>
  <si>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</si>
  <si>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</si>
  <si>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</si>
  <si>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</si>
  <si>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</si>
  <si>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</si>
  <si>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</si>
  <si>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</si>
  <si>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</si>
  <si>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</si>
  <si>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</si>
  <si>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</si>
  <si>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</si>
  <si>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</si>
  <si>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</si>
  <si>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</si>
  <si>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</si>
  <si>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</si>
  <si>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</si>
  <si>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</si>
  <si>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</si>
  <si>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</si>
  <si>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</si>
  <si>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</si>
  <si>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</si>
  <si>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</si>
  <si>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</si>
  <si>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</si>
  <si>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</si>
  <si>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</si>
  <si>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</si>
  <si>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</si>
  <si>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</si>
  <si>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</si>
  <si>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</si>
  <si>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</si>
  <si>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</si>
  <si>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</si>
  <si>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</si>
  <si>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</si>
  <si>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</si>
  <si>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</si>
  <si>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</si>
  <si>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</si>
  <si>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</si>
  <si>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</si>
  <si>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</si>
  <si>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</si>
  <si>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</si>
  <si>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</si>
  <si>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</si>
  <si>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</si>
  <si>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</si>
  <si>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</si>
  <si>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</si>
  <si>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</si>
  <si>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</si>
  <si>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</si>
  <si>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</si>
  <si>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</si>
  <si>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</si>
  <si>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</si>
  <si>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</si>
  <si>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</si>
  <si>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</si>
  <si>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</si>
  <si>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</si>
  <si>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</si>
  <si>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</si>
  <si>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</si>
  <si>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</si>
  <si>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</si>
  <si>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</si>
  <si>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</si>
  <si>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</si>
  <si>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</si>
  <si>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</si>
  <si>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</si>
  <si>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</si>
  <si>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</si>
  <si>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</si>
  <si>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</si>
  <si>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</si>
  <si>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</si>
  <si>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</si>
  <si>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</si>
  <si>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</si>
  <si>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</si>
  <si>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</si>
  <si>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</si>
  <si>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</si>
  <si>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</si>
  <si>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</si>
  <si>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</si>
  <si>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</si>
  <si>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</si>
  <si>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</si>
  <si>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</si>
  <si>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</si>
  <si>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</si>
  <si>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</si>
  <si>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</si>
  <si>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</si>
  <si>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</si>
  <si>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</si>
  <si>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</si>
  <si>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</si>
  <si>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</si>
  <si>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</si>
  <si>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</si>
  <si>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</si>
  <si>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</si>
  <si>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</si>
  <si>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</si>
  <si>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</si>
  <si>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</si>
  <si>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</si>
  <si>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</si>
  <si>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</si>
  <si>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</si>
  <si>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</si>
  <si>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</si>
  <si>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</si>
  <si>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</si>
  <si>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</si>
  <si>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</si>
  <si>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</si>
  <si>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</si>
  <si>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</si>
  <si>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</si>
  <si>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</si>
  <si>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</si>
  <si>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</si>
  <si>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</si>
  <si>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</si>
  <si>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</si>
  <si>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</si>
  <si>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</si>
  <si>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</si>
  <si>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</si>
  <si>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</si>
  <si>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</si>
  <si>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</si>
  <si>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</si>
  <si>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</si>
  <si>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</si>
  <si>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</si>
  <si>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</si>
  <si>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</si>
  <si>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</si>
  <si>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</si>
  <si>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</si>
  <si>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</si>
  <si>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</si>
  <si>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</si>
  <si>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</si>
  <si>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</si>
  <si>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</si>
  <si>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</si>
  <si>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</si>
  <si>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</si>
  <si>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</si>
  <si>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</si>
  <si>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</si>
  <si>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</si>
  <si>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</si>
  <si>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</si>
  <si>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</si>
  <si>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</si>
  <si>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</si>
  <si>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</si>
  <si>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</si>
  <si>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</si>
  <si>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</si>
  <si>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</si>
  <si>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</si>
  <si>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</si>
  <si>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</si>
  <si>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</si>
  <si>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</si>
  <si>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</si>
  <si>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</si>
  <si>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</si>
  <si>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</si>
  <si>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</si>
  <si>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</si>
  <si>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</si>
  <si>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</si>
  <si>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</si>
  <si>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</si>
  <si>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</si>
  <si>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</si>
  <si>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</si>
  <si>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</si>
  <si>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</si>
  <si>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</si>
  <si>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</si>
  <si>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</si>
  <si>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</si>
  <si>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</si>
  <si>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</si>
  <si>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</si>
  <si>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</si>
  <si>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</si>
  <si>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</si>
  <si>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</si>
  <si>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</si>
  <si>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</si>
  <si>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</si>
  <si>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</si>
  <si>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</si>
  <si>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</si>
  <si>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</si>
  <si>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</si>
  <si>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</si>
  <si>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</si>
  <si>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</si>
  <si>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</si>
  <si>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</si>
  <si>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</si>
  <si>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</si>
  <si>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</si>
  <si>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</si>
  <si>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</si>
  <si>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</si>
  <si>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</si>
  <si>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</si>
  <si>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</si>
  <si>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</si>
  <si>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</si>
  <si>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</si>
  <si>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</si>
  <si>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</si>
  <si>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</si>
  <si>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</si>
  <si>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</si>
  <si>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</si>
  <si>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</si>
  <si>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</si>
  <si>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</si>
  <si>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</si>
  <si>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</si>
  <si>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</si>
  <si>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</si>
  <si>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</si>
  <si>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</si>
  <si>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</si>
  <si>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</si>
  <si>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</si>
  <si>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</si>
  <si>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</si>
  <si>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</si>
  <si>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</si>
  <si>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</si>
  <si>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</si>
  <si>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</si>
  <si>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</si>
  <si>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</si>
  <si>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</si>
  <si>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</si>
  <si>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</si>
  <si>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</si>
  <si>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</si>
  <si>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</si>
  <si>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</si>
  <si>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</si>
  <si>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</si>
  <si>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</si>
  <si>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</si>
  <si>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</si>
  <si>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</si>
  <si>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</si>
  <si>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</si>
  <si>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</si>
  <si>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</si>
  <si>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</si>
  <si>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</si>
  <si>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</si>
  <si>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</si>
  <si>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</si>
  <si>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</si>
  <si>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</si>
  <si>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</si>
  <si>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</si>
  <si>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</si>
  <si>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</si>
  <si>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</si>
  <si>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</si>
  <si>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</si>
  <si>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</si>
  <si>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</si>
  <si>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</si>
  <si>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</si>
  <si>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</si>
  <si>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</si>
  <si>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</si>
  <si>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</si>
  <si>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</si>
  <si>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</si>
  <si>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</si>
  <si>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</si>
  <si>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</si>
  <si>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</si>
  <si>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</si>
  <si>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</si>
  <si>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</si>
  <si>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</si>
  <si>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</si>
  <si>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</si>
  <si>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</si>
  <si>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</si>
  <si>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</si>
  <si>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</si>
  <si>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</si>
  <si>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</si>
  <si>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</si>
  <si>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</si>
  <si>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</si>
  <si>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</si>
  <si>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</si>
  <si>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</si>
  <si>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</si>
  <si>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</si>
  <si>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</si>
  <si>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</si>
  <si>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</si>
  <si>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</si>
  <si>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</si>
  <si>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</si>
  <si>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</si>
  <si>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</si>
  <si>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</si>
  <si>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</si>
  <si>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</si>
  <si>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</si>
  <si>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</si>
  <si>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</si>
  <si>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</si>
  <si>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</si>
  <si>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</si>
  <si>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</si>
  <si>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</si>
  <si>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</si>
  <si>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</si>
  <si>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</si>
  <si>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</si>
  <si>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</si>
  <si>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</si>
  <si>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</si>
  <si>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</si>
  <si>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</si>
  <si>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</si>
  <si>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</si>
  <si>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</si>
  <si>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</si>
  <si>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</si>
  <si>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</si>
  <si>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</si>
  <si>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</si>
  <si>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</si>
  <si>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</si>
  <si>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</si>
  <si>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</si>
  <si>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</si>
  <si>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</si>
  <si>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</si>
  <si>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</si>
  <si>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</si>
  <si>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</si>
  <si>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</si>
  <si>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</si>
  <si>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</si>
  <si>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</si>
  <si>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</si>
  <si>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</si>
  <si>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</si>
  <si>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</si>
  <si>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</si>
  <si>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</si>
  <si>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</si>
  <si>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</si>
  <si>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</si>
  <si>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</si>
  <si>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</si>
  <si>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</si>
  <si>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</si>
  <si>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</si>
  <si>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</si>
  <si>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</si>
  <si>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</si>
  <si>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</si>
  <si>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</si>
  <si>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</si>
  <si>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</si>
  <si>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</si>
  <si>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</si>
  <si>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</si>
  <si>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</si>
  <si>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</si>
  <si>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</si>
  <si>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</si>
  <si>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</si>
  <si>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</si>
  <si>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</si>
  <si>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</si>
  <si>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</si>
  <si>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</si>
  <si>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</si>
  <si>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</si>
  <si>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</si>
  <si>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</si>
  <si>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</si>
  <si>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</si>
  <si>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</si>
  <si>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</si>
  <si>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</si>
  <si>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</si>
  <si>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</si>
  <si>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</si>
  <si>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</si>
  <si>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</si>
  <si>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</si>
  <si>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</si>
  <si>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</si>
  <si>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</si>
  <si>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</si>
  <si>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</si>
  <si>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</si>
  <si>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</si>
  <si>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</si>
  <si>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</si>
  <si>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</si>
  <si>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</si>
  <si>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</si>
  <si>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</si>
  <si>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</si>
  <si>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</si>
  <si>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</si>
  <si>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</si>
  <si>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</si>
  <si>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</si>
  <si>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</si>
  <si>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</si>
  <si>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</si>
  <si>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</si>
  <si>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</si>
  <si>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</si>
  <si>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</si>
  <si>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</si>
  <si>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</si>
  <si>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</si>
  <si>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</si>
  <si>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</si>
  <si>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</si>
  <si>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</si>
  <si>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</si>
  <si>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</si>
  <si>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</si>
  <si>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</si>
  <si>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</si>
  <si>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</si>
  <si>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</si>
  <si>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</si>
  <si>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</si>
  <si>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</si>
  <si>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</si>
  <si>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</si>
  <si>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</si>
  <si>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</si>
  <si>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</si>
  <si>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</si>
  <si>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</si>
  <si>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</si>
  <si>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</si>
  <si>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</si>
  <si>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</si>
  <si>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</si>
  <si>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</si>
  <si>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</si>
  <si>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</si>
  <si>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</si>
  <si>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</si>
  <si>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</si>
  <si>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</si>
  <si>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</si>
  <si>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</si>
  <si>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</si>
  <si>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</si>
  <si>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</si>
  <si>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</si>
  <si>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</si>
  <si>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</si>
  <si>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</si>
  <si>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</si>
  <si>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</si>
  <si>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</si>
  <si>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</si>
  <si>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</si>
  <si>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</si>
  <si>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</si>
  <si>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</si>
  <si>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</si>
  <si>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</si>
  <si>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</si>
  <si>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</si>
  <si>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</si>
  <si>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</si>
  <si>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</si>
  <si>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</si>
  <si>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</si>
  <si>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</si>
  <si>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</si>
  <si>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</si>
  <si>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</si>
  <si>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</si>
  <si>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</si>
  <si>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</si>
  <si>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</si>
  <si>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</si>
  <si>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</si>
  <si>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</si>
  <si>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</si>
  <si>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</si>
  <si>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</si>
  <si>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</si>
  <si>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</si>
  <si>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</si>
  <si>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</si>
  <si>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</si>
  <si>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</si>
  <si>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</si>
  <si>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</si>
  <si>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</si>
  <si>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</si>
  <si>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</si>
  <si>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</si>
  <si>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</si>
  <si>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</si>
  <si>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</si>
  <si>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</si>
  <si>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</si>
  <si>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</si>
  <si>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</si>
  <si>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</si>
  <si>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</si>
  <si>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</si>
  <si>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</si>
  <si>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</si>
  <si>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</si>
  <si>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</si>
  <si>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</si>
  <si>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</si>
  <si>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</si>
  <si>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</si>
  <si>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</si>
  <si>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</si>
  <si>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</si>
  <si>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</si>
  <si>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</si>
  <si>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</si>
  <si>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</si>
  <si>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</si>
  <si>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</si>
  <si>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</si>
  <si>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</si>
  <si>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</si>
  <si>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</si>
  <si>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</si>
  <si>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</si>
  <si>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</si>
  <si>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</si>
  <si>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</si>
  <si>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</si>
  <si>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</si>
  <si>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</si>
  <si>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</si>
  <si>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</si>
  <si>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</si>
  <si>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</si>
  <si>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</si>
  <si>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</si>
  <si>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</si>
  <si>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</si>
  <si>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</si>
  <si>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</si>
  <si>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</si>
  <si>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</si>
  <si>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</si>
  <si>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</si>
  <si>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</si>
  <si>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</si>
  <si>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</si>
  <si>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</si>
  <si>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</si>
  <si>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</si>
  <si>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</si>
  <si>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</si>
  <si>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</si>
  <si>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</si>
  <si>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</si>
  <si>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</si>
  <si>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</si>
  <si>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</si>
  <si>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</si>
  <si>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</si>
  <si>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</si>
  <si>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</si>
  <si>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</si>
  <si>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</si>
  <si>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</si>
  <si>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</si>
  <si>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</si>
  <si>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</si>
  <si>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</si>
  <si>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</si>
  <si>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</si>
  <si>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</si>
  <si>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</si>
  <si>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</si>
  <si>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</si>
  <si>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</si>
  <si>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</si>
  <si>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</si>
  <si>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</si>
  <si>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</si>
  <si>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</si>
  <si>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</si>
  <si>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</si>
  <si>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</si>
  <si>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</si>
  <si>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</si>
  <si>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</si>
  <si>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</si>
  <si>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</si>
  <si>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</si>
  <si>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</si>
  <si>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</si>
  <si>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</si>
  <si>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</si>
  <si>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</si>
  <si>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</si>
  <si>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</si>
  <si>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</si>
  <si>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</si>
  <si>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</si>
  <si>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</si>
  <si>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</si>
  <si>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</si>
  <si>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</si>
  <si>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</si>
  <si>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</si>
  <si>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</si>
  <si>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</si>
  <si>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</si>
  <si>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</si>
  <si>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</si>
  <si>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</si>
  <si>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</si>
  <si>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</si>
  <si>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</si>
  <si>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</si>
  <si>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</si>
  <si>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</si>
  <si>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</si>
  <si>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</si>
  <si>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</si>
  <si>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</si>
  <si>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</si>
  <si>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</si>
  <si>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</si>
  <si>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</si>
  <si>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</si>
  <si>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</si>
  <si>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</si>
  <si>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</si>
  <si>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</si>
  <si>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</si>
  <si>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</si>
  <si>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</si>
  <si>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</si>
  <si>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</si>
  <si>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</si>
  <si>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</si>
  <si>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</si>
  <si>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</si>
  <si>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</si>
  <si>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</si>
  <si>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</si>
  <si>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</si>
  <si>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</si>
  <si>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</si>
  <si>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</si>
  <si>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</si>
  <si>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</si>
  <si>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</si>
  <si>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</si>
  <si>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</si>
  <si>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</si>
  <si>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</si>
  <si>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</si>
  <si>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</si>
  <si>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</si>
  <si>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</si>
  <si>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</si>
  <si>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</si>
  <si>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</si>
  <si>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</si>
  <si>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</si>
  <si>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</si>
  <si>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</si>
  <si>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</si>
  <si>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</si>
  <si>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</si>
  <si>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</si>
  <si>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</si>
  <si>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</si>
  <si>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</si>
  <si>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</si>
  <si>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</si>
  <si>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</si>
  <si>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</si>
  <si>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</si>
  <si>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</si>
  <si>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</si>
  <si>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</si>
  <si>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</si>
  <si>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</si>
  <si>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</si>
  <si>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</si>
  <si>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</si>
  <si>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</si>
  <si>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</si>
  <si>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</si>
  <si>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</si>
  <si>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</si>
  <si>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</si>
  <si>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</si>
  <si>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</si>
  <si>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</si>
  <si>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</si>
  <si>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</si>
  <si>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</si>
  <si>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</si>
  <si>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</si>
  <si>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</si>
  <si>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</si>
  <si>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</si>
  <si>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</si>
  <si>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</si>
  <si>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</si>
  <si>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</si>
  <si>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</si>
  <si>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</si>
  <si>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</si>
  <si>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</si>
  <si>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</si>
  <si>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</si>
  <si>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</si>
  <si>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</si>
  <si>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</si>
  <si>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</si>
  <si>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</si>
  <si>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</si>
  <si>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</si>
  <si>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</si>
  <si>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</si>
  <si>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</si>
  <si>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</si>
  <si>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</si>
  <si>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</si>
  <si>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</si>
  <si>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</si>
  <si>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</si>
  <si>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</si>
  <si>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</si>
  <si>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</si>
  <si>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</si>
  <si>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</si>
  <si>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</si>
  <si>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</si>
  <si>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</si>
  <si>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</si>
  <si>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</si>
  <si>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</si>
  <si>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</si>
  <si>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</si>
  <si>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</si>
  <si>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</si>
  <si>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</si>
  <si>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</si>
  <si>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</si>
  <si>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</si>
  <si>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</si>
  <si>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</si>
  <si>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</si>
  <si>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</si>
  <si>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</si>
  <si>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</si>
  <si>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</si>
  <si>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</si>
  <si>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</si>
  <si>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</si>
  <si>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</si>
  <si>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</si>
  <si>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</si>
  <si>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</si>
  <si>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</si>
  <si>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</si>
  <si>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</si>
  <si>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</si>
  <si>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</si>
  <si>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</si>
  <si>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</si>
  <si>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</si>
  <si>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</si>
  <si>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</si>
  <si>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</si>
  <si>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</si>
  <si>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</si>
  <si>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</si>
  <si>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</si>
  <si>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</si>
  <si>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</si>
  <si>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</si>
  <si>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</si>
  <si>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</si>
  <si>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</si>
  <si>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</si>
  <si>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</si>
  <si>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</si>
  <si>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</si>
  <si>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</si>
  <si>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</si>
  <si>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</si>
  <si>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</si>
  <si>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</si>
  <si>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</si>
  <si>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</si>
  <si>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</si>
  <si>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</si>
  <si>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</si>
  <si>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</si>
  <si>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</si>
  <si>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</si>
  <si>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</si>
  <si>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</si>
  <si>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</si>
  <si>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</si>
  <si>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</si>
  <si>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</si>
  <si>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</si>
  <si>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</si>
  <si>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</si>
  <si>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</si>
  <si>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</si>
  <si>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</si>
  <si>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</si>
  <si>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</si>
  <si>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</si>
  <si>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</si>
  <si>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</si>
  <si>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</si>
  <si>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</si>
  <si>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</si>
  <si>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</si>
  <si>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</si>
  <si>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</si>
  <si>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</si>
  <si>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</si>
  <si>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</si>
  <si>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</si>
  <si>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</si>
  <si>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</si>
  <si>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</si>
  <si>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</si>
  <si>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</si>
  <si>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</si>
  <si>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</si>
  <si>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</si>
  <si>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</si>
  <si>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</si>
  <si>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</si>
  <si>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</si>
  <si>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</si>
  <si>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</si>
  <si>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</si>
  <si>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</si>
  <si>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</si>
  <si>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</si>
  <si>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</si>
  <si>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</si>
  <si>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</si>
  <si>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</si>
  <si>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</si>
  <si>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</si>
  <si>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</si>
  <si>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</si>
  <si>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</si>
  <si>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</si>
  <si>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</si>
  <si>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</si>
  <si>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</si>
  <si>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</si>
  <si>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</si>
  <si>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</si>
  <si>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</si>
  <si>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</si>
  <si>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</si>
  <si>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</si>
  <si>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</si>
  <si>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</si>
  <si>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</si>
  <si>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</si>
  <si>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</si>
  <si>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</si>
  <si>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</si>
  <si>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</si>
  <si>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</si>
  <si>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</si>
  <si>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</si>
  <si>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</si>
  <si>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</si>
  <si>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</si>
  <si>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</si>
  <si>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</si>
  <si>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</si>
  <si>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</si>
  <si>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</si>
  <si>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</si>
  <si>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</si>
  <si>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</si>
  <si>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</si>
  <si>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</si>
  <si>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</si>
  <si>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</si>
  <si>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</si>
  <si>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</si>
  <si>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</si>
  <si>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</si>
  <si>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</si>
  <si>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</si>
  <si>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</si>
  <si>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</si>
  <si>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</si>
  <si>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</si>
  <si>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</si>
  <si>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</si>
  <si>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</si>
  <si>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</si>
  <si>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</si>
  <si>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</si>
  <si>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</si>
  <si>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</si>
  <si>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</si>
  <si>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</si>
  <si>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</si>
  <si>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</si>
  <si>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</si>
  <si>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</si>
  <si>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</si>
  <si>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</si>
  <si>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</si>
  <si>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</si>
  <si>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</si>
  <si>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</si>
  <si>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</si>
  <si>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</si>
  <si>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</si>
  <si>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</si>
  <si>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</si>
  <si>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</si>
  <si>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</si>
  <si>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</si>
  <si>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</si>
  <si>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</si>
  <si>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</si>
  <si>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</si>
  <si>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</si>
  <si>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</si>
  <si>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</si>
  <si>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</si>
  <si>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</si>
  <si>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</si>
  <si>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</si>
  <si>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</si>
  <si>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</si>
  <si>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</si>
  <si>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</si>
  <si>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</si>
  <si>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</si>
  <si>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</si>
  <si>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</si>
  <si>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</si>
  <si>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</si>
  <si>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</si>
  <si>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</si>
  <si>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</si>
  <si>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</si>
  <si>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</si>
  <si>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</si>
  <si>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</si>
  <si>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</si>
  <si>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</si>
  <si>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</si>
  <si>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</si>
  <si>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</si>
  <si>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</si>
  <si>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</si>
  <si>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</si>
  <si>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</si>
  <si>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</si>
  <si>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</si>
  <si>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</si>
  <si>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</si>
  <si>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</si>
  <si>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</si>
  <si>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</si>
  <si>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</si>
  <si>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</si>
  <si>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</si>
  <si>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</si>
  <si>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</si>
  <si>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</si>
  <si>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</si>
  <si>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</si>
  <si>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</si>
  <si>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</si>
  <si>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</si>
  <si>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</si>
  <si>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</si>
  <si>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</si>
  <si>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</si>
  <si>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</si>
  <si>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</si>
  <si>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</si>
  <si>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</si>
  <si>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</si>
  <si>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</si>
  <si>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</si>
  <si>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</si>
  <si>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</si>
  <si>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</si>
  <si>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</si>
  <si>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</si>
  <si>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</si>
  <si>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</si>
  <si>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</si>
  <si>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</si>
  <si>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</si>
  <si>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</si>
  <si>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</si>
  <si>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</si>
  <si>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</si>
  <si>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</si>
  <si>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</si>
  <si>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</si>
  <si>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</si>
  <si>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</si>
  <si>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</si>
  <si>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</si>
  <si>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</si>
  <si>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</si>
  <si>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</si>
  <si>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</si>
  <si>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</si>
  <si>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</si>
  <si>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</si>
  <si>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</si>
  <si>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</si>
  <si>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</si>
  <si>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</si>
  <si>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</si>
  <si>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</si>
  <si>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</si>
  <si>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</si>
  <si>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</si>
  <si>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</si>
  <si>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</si>
  <si>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</si>
  <si>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</si>
  <si>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</si>
  <si>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</si>
  <si>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</si>
  <si>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</si>
  <si>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</si>
  <si>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</si>
  <si>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</si>
  <si>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</si>
  <si>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</si>
  <si>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</si>
  <si>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</si>
  <si>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</si>
  <si>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</si>
  <si>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</si>
  <si>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</si>
  <si>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</si>
  <si>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</si>
  <si>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</si>
  <si>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</si>
  <si>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</si>
  <si>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</si>
  <si>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</si>
  <si>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</si>
  <si>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</si>
  <si>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</si>
  <si>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</si>
  <si>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</si>
  <si>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</si>
  <si>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</si>
  <si>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</si>
  <si>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</si>
  <si>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</si>
  <si>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</si>
  <si>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</si>
  <si>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</si>
  <si>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</si>
  <si>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</si>
  <si>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</si>
  <si>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</si>
  <si>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</si>
  <si>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</si>
  <si>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</si>
  <si>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</si>
  <si>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</si>
  <si>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</si>
  <si>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</si>
  <si>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</si>
  <si>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</si>
  <si>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</si>
  <si>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</si>
  <si>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</si>
  <si>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</si>
  <si>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</si>
  <si>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</si>
  <si>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</si>
  <si>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</si>
  <si>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</si>
  <si>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</si>
  <si>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</si>
  <si>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</si>
  <si>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</si>
  <si>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</si>
  <si>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</si>
  <si>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</si>
  <si>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</si>
  <si>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</si>
  <si>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</si>
  <si>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</si>
  <si>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</si>
  <si>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</si>
  <si>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</si>
  <si>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</si>
  <si>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</si>
  <si>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</si>
  <si>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</si>
  <si>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</si>
  <si>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</si>
  <si>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</si>
  <si>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</si>
  <si>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</si>
  <si>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</si>
  <si>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</si>
  <si>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</si>
  <si>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</si>
  <si>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</si>
  <si>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</si>
  <si>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</si>
  <si>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</si>
  <si>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</si>
  <si>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</si>
  <si>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</si>
  <si>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</si>
  <si>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</si>
  <si>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</si>
  <si>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</si>
  <si>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</si>
  <si>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</si>
  <si>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</si>
  <si>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</si>
  <si>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</si>
  <si>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</si>
  <si>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</si>
  <si>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</si>
  <si>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</si>
  <si>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</si>
  <si>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</si>
  <si>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</si>
  <si>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</si>
  <si>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</si>
  <si>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</si>
  <si>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</si>
  <si>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</si>
  <si>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</si>
  <si>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</si>
  <si>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</si>
  <si>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</si>
  <si>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</si>
  <si>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</si>
  <si>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</si>
  <si>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</si>
  <si>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</si>
  <si>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</si>
  <si>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</si>
  <si>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</si>
  <si>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</si>
  <si>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</si>
  <si>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</si>
  <si>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</si>
  <si>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</si>
  <si>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</si>
  <si>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</si>
  <si>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</si>
  <si>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</si>
  <si>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</si>
  <si>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</si>
  <si>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</si>
  <si>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</si>
  <si>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</si>
  <si>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</si>
  <si>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</si>
  <si>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</si>
  <si>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</si>
  <si>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</si>
  <si>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</si>
  <si>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</si>
  <si>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</si>
  <si>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</si>
  <si>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</si>
  <si>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</si>
  <si>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</si>
  <si>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</si>
  <si>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</si>
  <si>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</si>
  <si>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</si>
  <si>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</si>
  <si>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</si>
  <si>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</si>
  <si>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</si>
  <si>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</si>
  <si>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</si>
  <si>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</si>
  <si>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</si>
  <si>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</si>
  <si>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</si>
  <si>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</si>
  <si>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</si>
  <si>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</si>
  <si>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</si>
  <si>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</si>
  <si>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</si>
  <si>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</si>
  <si>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</si>
  <si>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</si>
  <si>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</si>
  <si>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</si>
  <si>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</si>
  <si>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</si>
  <si>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</si>
  <si>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</si>
  <si>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</si>
  <si>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</si>
  <si>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</si>
  <si>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</si>
  <si>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</si>
  <si>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</si>
  <si>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</si>
  <si>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</si>
  <si>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</si>
  <si>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</si>
  <si>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</si>
  <si>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</si>
  <si>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</si>
  <si>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</si>
  <si>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</si>
  <si>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</si>
  <si>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</si>
  <si>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</si>
  <si>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</si>
  <si>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</si>
  <si>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</si>
  <si>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</si>
  <si>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</si>
  <si>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</si>
  <si>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</si>
  <si>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</si>
  <si>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</si>
  <si>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</si>
  <si>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</si>
  <si>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</si>
  <si>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</si>
  <si>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</si>
  <si>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</si>
  <si>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</si>
  <si>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</si>
  <si>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</si>
  <si>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</si>
  <si>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</si>
  <si>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</si>
  <si>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</si>
  <si>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</si>
  <si>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</si>
  <si>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</si>
  <si>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</si>
  <si>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</si>
  <si>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</si>
  <si>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</si>
  <si>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</si>
  <si>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</si>
  <si>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</si>
  <si>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</si>
  <si>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</si>
  <si>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</si>
  <si>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</si>
  <si>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</si>
  <si>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</si>
  <si>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</si>
  <si>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</si>
  <si>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</si>
  <si>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</si>
  <si>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</si>
  <si>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</si>
  <si>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</si>
  <si>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</si>
  <si>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</si>
  <si>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</si>
  <si>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</si>
  <si>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</si>
  <si>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</si>
  <si>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</si>
  <si>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</si>
  <si>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</si>
  <si>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</si>
  <si>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</si>
  <si>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</si>
  <si>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</si>
  <si>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</si>
  <si>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</si>
  <si>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</si>
  <si>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</si>
  <si>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</si>
  <si>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</si>
  <si>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</si>
  <si>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</si>
  <si>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</si>
  <si>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</si>
  <si>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</si>
  <si>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</si>
  <si>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</si>
  <si>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</si>
  <si>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</si>
  <si>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</si>
  <si>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</si>
  <si>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</si>
  <si>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</si>
  <si>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</si>
  <si>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</si>
  <si>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</si>
  <si>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</si>
  <si>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</si>
  <si>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</si>
  <si>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</si>
  <si>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</si>
  <si>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</si>
  <si>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</si>
  <si>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</si>
  <si>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</si>
  <si>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</si>
  <si>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</si>
  <si>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</si>
  <si>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</si>
  <si>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</si>
  <si>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</si>
  <si>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</si>
  <si>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</si>
  <si>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</si>
  <si>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</si>
  <si>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</si>
  <si>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</si>
  <si>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</si>
  <si>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</si>
  <si>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</si>
  <si>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</si>
  <si>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</si>
  <si>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</si>
  <si>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</si>
  <si>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</si>
  <si>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</si>
  <si>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</si>
  <si>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</si>
  <si>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</si>
  <si>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</si>
  <si>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</si>
  <si>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</si>
  <si>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</si>
  <si>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</si>
  <si>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</si>
  <si>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</si>
  <si>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</si>
  <si>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</si>
  <si>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</si>
  <si>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</si>
  <si>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</si>
  <si>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</si>
  <si>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</si>
  <si>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</si>
  <si>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</si>
  <si>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</si>
  <si>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</si>
  <si>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</si>
  <si>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</si>
  <si>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</si>
  <si>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</si>
  <si>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</si>
  <si>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</si>
  <si>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</si>
  <si>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</si>
  <si>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</si>
  <si>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</si>
  <si>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</si>
  <si>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</si>
  <si>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</si>
  <si>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</si>
  <si>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</si>
  <si>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</si>
  <si>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</si>
  <si>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</si>
  <si>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</si>
  <si>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</si>
  <si>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</si>
  <si>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</si>
  <si>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</si>
  <si>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</si>
  <si>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</si>
  <si>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</si>
  <si>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</si>
  <si>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</si>
  <si>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</si>
  <si>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</si>
  <si>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</si>
  <si>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</si>
  <si>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</si>
  <si>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</si>
  <si>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</si>
  <si>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</si>
  <si>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</si>
  <si>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</si>
  <si>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</si>
  <si>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</si>
  <si>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</si>
  <si>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</si>
  <si>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</si>
  <si>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</si>
  <si>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</si>
  <si>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</si>
  <si>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</si>
  <si>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</si>
  <si>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</si>
  <si>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</si>
  <si>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</si>
  <si>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</si>
  <si>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</si>
  <si>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</si>
  <si>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</si>
  <si>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</si>
  <si>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</si>
  <si>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</si>
  <si>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</si>
  <si>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</si>
  <si>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</si>
  <si>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</si>
  <si>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</si>
  <si>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</si>
  <si>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</si>
  <si>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</si>
  <si>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</si>
  <si>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</si>
  <si>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</si>
  <si>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</si>
  <si>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</si>
  <si>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</si>
  <si>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</si>
  <si>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</si>
  <si>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</si>
  <si>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</si>
  <si>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</si>
  <si>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</si>
  <si>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</si>
  <si>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</si>
  <si>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</si>
  <si>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</si>
  <si>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</si>
  <si>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</si>
  <si>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</si>
  <si>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</si>
  <si>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</si>
  <si>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</si>
  <si>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</si>
  <si>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</si>
  <si>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</si>
  <si>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</si>
  <si>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</si>
  <si>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</si>
  <si>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</si>
  <si>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</si>
  <si>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</si>
  <si>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</si>
  <si>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</si>
  <si>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</si>
  <si>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</si>
  <si>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</si>
  <si>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</si>
  <si>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</si>
  <si>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</si>
  <si>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</si>
  <si>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</si>
  <si>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</si>
  <si>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</si>
  <si>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</si>
  <si>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</si>
  <si>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</si>
  <si>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</si>
  <si>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</si>
  <si>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</si>
  <si>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</si>
  <si>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</si>
  <si>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</si>
  <si>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</si>
  <si>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</si>
  <si>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</si>
  <si>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</si>
  <si>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</si>
  <si>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</si>
  <si>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</si>
  <si>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</si>
  <si>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</si>
  <si>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</si>
  <si>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</si>
  <si>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</si>
  <si>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</si>
  <si>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</si>
  <si>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</si>
  <si>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</si>
  <si>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</si>
  <si>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</si>
  <si>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</si>
  <si>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</si>
  <si>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</si>
  <si>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</si>
  <si>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</si>
  <si>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</si>
  <si>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</si>
  <si>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</si>
  <si>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</si>
  <si>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</si>
  <si>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</si>
  <si>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</si>
  <si>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</si>
  <si>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</si>
  <si>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</si>
  <si>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</si>
  <si>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</si>
  <si>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</si>
  <si>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</si>
  <si>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</si>
  <si>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</si>
  <si>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</si>
  <si>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</si>
  <si>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</si>
  <si>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</si>
  <si>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</si>
  <si>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</si>
  <si>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</si>
  <si>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</si>
  <si>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</si>
  <si>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</si>
  <si>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</si>
  <si>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</si>
  <si>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</si>
  <si>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</si>
  <si>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</si>
  <si>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</si>
  <si>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</si>
  <si>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</si>
  <si>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</si>
  <si>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</si>
  <si>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</si>
  <si>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</si>
  <si>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</si>
  <si>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</si>
  <si>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</si>
  <si>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</si>
  <si>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</si>
  <si>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</si>
  <si>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</si>
  <si>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</si>
  <si>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</si>
  <si>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</si>
  <si>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</si>
  <si>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</si>
  <si>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</si>
  <si>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</si>
  <si>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</si>
  <si>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</si>
  <si>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</si>
  <si>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</si>
  <si>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</si>
  <si>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</si>
  <si>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</si>
  <si>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</si>
  <si>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</si>
  <si>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</si>
  <si>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</si>
  <si>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</si>
  <si>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</si>
  <si>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</si>
  <si>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</si>
  <si>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</si>
  <si>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</si>
  <si>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</si>
  <si>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</si>
  <si>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</si>
  <si>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</si>
  <si>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</si>
  <si>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</si>
  <si>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</si>
  <si>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</si>
  <si>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</si>
  <si>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</si>
  <si>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</si>
  <si>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</si>
  <si>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</si>
  <si>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</si>
  <si>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</si>
  <si>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</si>
  <si>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</si>
  <si>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</si>
  <si>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</si>
  <si>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</si>
  <si>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</si>
  <si>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</si>
  <si>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</si>
  <si>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</si>
  <si>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</si>
  <si>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</si>
  <si>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</si>
  <si>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</si>
  <si>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</si>
  <si>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</si>
  <si>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</si>
  <si>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</si>
  <si>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</si>
  <si>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</si>
  <si>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</si>
  <si>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</si>
  <si>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</si>
  <si>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</si>
  <si>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</si>
  <si>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</si>
  <si>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</si>
  <si>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</si>
  <si>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</si>
  <si>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</si>
  <si>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</si>
  <si>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</si>
  <si>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</si>
  <si>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</si>
  <si>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</si>
  <si>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</si>
  <si>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</si>
  <si>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</si>
  <si>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</si>
  <si>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</si>
  <si>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</si>
  <si>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</si>
  <si>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</si>
  <si>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</si>
  <si>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</si>
  <si>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</si>
  <si>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</si>
  <si>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</si>
  <si>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</si>
  <si>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</si>
  <si>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</si>
  <si>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</si>
  <si>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</si>
  <si>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</si>
  <si>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</si>
  <si>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</si>
  <si>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</si>
  <si>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</si>
  <si>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</si>
  <si>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</si>
  <si>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</si>
  <si>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</si>
  <si>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</si>
  <si>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</si>
  <si>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</si>
  <si>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</si>
  <si>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</si>
  <si>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</si>
  <si>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</si>
  <si>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</si>
  <si>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</si>
  <si>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</si>
  <si>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</si>
  <si>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</si>
  <si>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</si>
  <si>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</si>
  <si>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</si>
  <si>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</si>
  <si>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</si>
  <si>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</si>
  <si>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</si>
  <si>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</si>
  <si>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</si>
  <si>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</si>
  <si>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</si>
  <si>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</si>
  <si>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</si>
  <si>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</si>
  <si>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</si>
  <si>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</si>
  <si>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</si>
  <si>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</si>
  <si>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</si>
  <si>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</si>
  <si>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</si>
  <si>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</si>
  <si>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</si>
  <si>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</si>
  <si>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</si>
  <si>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</si>
  <si>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</si>
  <si>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</si>
  <si>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</si>
  <si>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</si>
  <si>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</si>
  <si>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</si>
  <si>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</si>
  <si>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</si>
  <si>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</si>
  <si>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</si>
  <si>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</si>
  <si>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</si>
  <si>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</si>
  <si>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</si>
  <si>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</si>
  <si>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</si>
  <si>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</si>
  <si>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</si>
  <si>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</si>
  <si>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</si>
  <si>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</si>
  <si>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</si>
  <si>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</si>
  <si>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</si>
  <si>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</si>
  <si>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</si>
  <si>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</si>
  <si>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</si>
  <si>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</si>
  <si>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</si>
  <si>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</si>
  <si>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</si>
  <si>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</si>
  <si>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</si>
  <si>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</si>
  <si>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</si>
  <si>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</si>
  <si>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</si>
  <si>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</si>
  <si>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</si>
  <si>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</si>
  <si>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</si>
  <si>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</si>
  <si>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</si>
  <si>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</si>
  <si>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</si>
  <si>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</si>
  <si>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</si>
  <si>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</si>
  <si>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</si>
  <si>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</si>
  <si>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</si>
  <si>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</si>
  <si>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</si>
  <si>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</si>
  <si>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</si>
  <si>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</si>
  <si>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</si>
  <si>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</si>
  <si>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</si>
  <si>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</si>
  <si>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</si>
  <si>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</si>
  <si>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</si>
  <si>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</si>
  <si>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</si>
  <si>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</si>
  <si>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</si>
  <si>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</si>
  <si>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</si>
  <si>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</si>
  <si>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</si>
  <si>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</si>
  <si>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</si>
  <si>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</si>
  <si>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</si>
  <si>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</si>
  <si>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</si>
  <si>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</si>
  <si>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</si>
  <si>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</si>
  <si>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</si>
  <si>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</si>
  <si>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</si>
  <si>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</si>
  <si>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</si>
  <si>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</si>
  <si>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</si>
  <si>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</si>
  <si>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</si>
  <si>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</si>
  <si>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</si>
  <si>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</si>
  <si>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</si>
  <si>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</si>
  <si>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</si>
  <si>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</si>
  <si>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</si>
  <si>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</si>
  <si>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</si>
  <si>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</si>
  <si>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</si>
  <si>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</si>
  <si>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</si>
  <si>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</si>
  <si>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</si>
  <si>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</si>
  <si>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</si>
  <si>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</si>
  <si>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</si>
  <si>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</si>
  <si>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</si>
  <si>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</si>
  <si>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</si>
  <si>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</si>
  <si>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</si>
  <si>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</si>
  <si>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</si>
  <si>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</si>
  <si>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</si>
  <si>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</si>
  <si>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</si>
  <si>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</si>
  <si>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</si>
  <si>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</si>
  <si>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</si>
  <si>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</si>
  <si>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</si>
  <si>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</si>
  <si>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</si>
  <si>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</si>
  <si>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</si>
  <si>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</si>
  <si>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</si>
  <si>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</si>
  <si>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</si>
  <si>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</si>
  <si>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</si>
  <si>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</si>
  <si>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</si>
  <si>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</si>
  <si>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</si>
  <si>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</si>
  <si>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</si>
  <si>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</si>
  <si>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</si>
  <si>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</si>
  <si>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</si>
  <si>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</si>
  <si>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</si>
  <si>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</si>
  <si>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</si>
  <si>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</si>
  <si>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</si>
  <si>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</si>
  <si>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</si>
  <si>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</si>
  <si>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</si>
  <si>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</si>
  <si>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</si>
  <si>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</si>
  <si>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</si>
  <si>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</si>
  <si>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</si>
  <si>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</si>
  <si>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</si>
  <si>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</si>
  <si>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</si>
  <si>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</si>
  <si>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</si>
  <si>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</si>
  <si>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</si>
  <si>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</si>
  <si>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</si>
  <si>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</si>
  <si>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</si>
  <si>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</si>
  <si>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</si>
  <si>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</si>
  <si>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</si>
  <si>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</si>
  <si>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</si>
  <si>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</si>
  <si>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</si>
  <si>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</si>
  <si>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</si>
  <si>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</si>
  <si>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</si>
  <si>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</si>
  <si>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</si>
  <si>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</si>
  <si>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</si>
  <si>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</si>
  <si>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</si>
  <si>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</si>
  <si>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</si>
  <si>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</si>
  <si>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</si>
  <si>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</si>
  <si>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</si>
  <si>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</si>
  <si>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</si>
  <si>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</si>
  <si>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</si>
  <si>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</si>
  <si>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</si>
  <si>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</si>
  <si>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</si>
  <si>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</si>
  <si>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</si>
  <si>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</si>
  <si>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</si>
  <si>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</si>
  <si>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</si>
  <si>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</si>
  <si>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</si>
  <si>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</si>
  <si>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</si>
  <si>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</si>
  <si>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</si>
  <si>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</si>
  <si>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</si>
  <si>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</si>
  <si>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</si>
  <si>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</si>
  <si>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</si>
  <si>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</si>
  <si>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</si>
  <si>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</si>
  <si>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</si>
  <si>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</si>
  <si>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</si>
  <si>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</si>
  <si>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</si>
  <si>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</si>
  <si>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</si>
  <si>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</si>
  <si>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</si>
  <si>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</si>
  <si>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</si>
  <si>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</si>
  <si>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</si>
  <si>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</si>
  <si>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</si>
  <si>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</si>
  <si>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</si>
  <si>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</si>
  <si>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</si>
  <si>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</si>
  <si>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</si>
  <si>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</si>
  <si>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</si>
  <si>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</si>
  <si>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</si>
  <si>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</si>
  <si>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</si>
  <si>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</si>
  <si>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</si>
  <si>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</si>
  <si>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</si>
  <si>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</si>
  <si>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</si>
  <si>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</si>
  <si>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</si>
  <si>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</si>
  <si>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</si>
  <si>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</si>
  <si>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</si>
  <si>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</si>
  <si>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</si>
  <si>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</si>
  <si>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</si>
  <si>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</si>
  <si>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</si>
  <si>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</si>
  <si>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</si>
  <si>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</si>
  <si>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</si>
  <si>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</si>
  <si>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</si>
  <si>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</si>
  <si>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</si>
  <si>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</si>
  <si>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</si>
  <si>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</si>
  <si>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</si>
  <si>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</si>
  <si>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</si>
  <si>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</si>
  <si>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</si>
  <si>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</si>
  <si>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</si>
  <si>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</si>
  <si>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</si>
  <si>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</si>
  <si>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</si>
  <si>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</si>
  <si>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</si>
  <si>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</si>
  <si>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</si>
  <si>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</si>
  <si>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</si>
  <si>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</si>
  <si>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</si>
  <si>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</si>
  <si>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</si>
  <si>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</si>
  <si>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</si>
  <si>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</si>
  <si>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</si>
  <si>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</si>
  <si>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</si>
  <si>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</si>
  <si>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</si>
  <si>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</si>
  <si>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</si>
  <si>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</si>
  <si>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</si>
  <si>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</si>
  <si>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</si>
  <si>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</si>
  <si>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</si>
  <si>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</si>
  <si>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</si>
  <si>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</si>
  <si>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</si>
  <si>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</si>
  <si>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</si>
  <si>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</si>
  <si>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</si>
  <si>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</si>
  <si>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</si>
  <si>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</si>
  <si>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</si>
  <si>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</si>
  <si>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</si>
  <si>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</si>
  <si>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</si>
  <si>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</si>
  <si>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</si>
  <si>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</si>
  <si>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</si>
  <si>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</si>
  <si>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</si>
  <si>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</si>
  <si>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</si>
  <si>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</si>
  <si>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</si>
  <si>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</si>
  <si>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</si>
  <si>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</si>
  <si>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</si>
  <si>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</si>
  <si>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</si>
  <si>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</si>
  <si>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</si>
  <si>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</si>
  <si>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</si>
  <si>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</si>
  <si>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</si>
  <si>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</si>
  <si>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</si>
  <si>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</si>
  <si>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</si>
  <si>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</si>
  <si>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</si>
  <si>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</si>
  <si>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</si>
  <si>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</si>
  <si>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</si>
  <si>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</si>
  <si>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</si>
  <si>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</si>
  <si>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</si>
  <si>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</si>
  <si>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</si>
  <si>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</si>
  <si>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</si>
  <si>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</si>
  <si>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</si>
  <si>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</si>
  <si>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</si>
  <si>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</si>
  <si>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</si>
  <si>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</si>
  <si>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</si>
  <si>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</si>
  <si>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</si>
  <si>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</si>
  <si>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</si>
  <si>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</si>
  <si>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</si>
  <si>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</si>
  <si>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</si>
  <si>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</si>
  <si>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</si>
  <si>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</si>
  <si>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</si>
  <si>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</si>
  <si>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</si>
  <si>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</si>
  <si>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</si>
  <si>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</si>
  <si>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</si>
  <si>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</si>
  <si>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</si>
  <si>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</si>
  <si>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</si>
  <si>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</si>
  <si>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</si>
  <si>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</si>
  <si>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</si>
  <si>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</si>
  <si>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</si>
  <si>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</si>
  <si>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</si>
  <si>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</si>
  <si>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</si>
  <si>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</si>
  <si>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</si>
  <si>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</si>
  <si>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</si>
  <si>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</si>
  <si>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</si>
  <si>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</si>
  <si>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</si>
  <si>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</si>
  <si>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</si>
  <si>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</si>
  <si>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</si>
  <si>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</si>
  <si>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</si>
  <si>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</si>
  <si>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</si>
  <si>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</si>
  <si>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</si>
  <si>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</si>
  <si>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</si>
  <si>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</si>
  <si>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</si>
  <si>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</si>
  <si>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</si>
  <si>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</si>
  <si>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</si>
  <si>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</si>
  <si>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</si>
  <si>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</si>
  <si>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</si>
  <si>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</si>
  <si>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</si>
  <si>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</si>
  <si>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</si>
  <si>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</si>
  <si>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</si>
  <si>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</si>
  <si>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</si>
  <si>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</si>
  <si>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</si>
  <si>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</si>
  <si>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</si>
  <si>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</si>
  <si>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</si>
  <si>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</si>
  <si>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</si>
  <si>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</si>
  <si>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</si>
  <si>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</si>
  <si>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</si>
  <si>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</si>
  <si>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</si>
  <si>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</si>
  <si>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</si>
  <si>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</si>
  <si>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</si>
  <si>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</si>
  <si>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</si>
  <si>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</si>
  <si>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</si>
  <si>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</si>
  <si>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</si>
  <si>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</si>
  <si>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</si>
  <si>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</si>
  <si>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</si>
  <si>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</si>
  <si>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</si>
  <si>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</si>
  <si>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</si>
  <si>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</si>
  <si>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</si>
  <si>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</si>
  <si>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</si>
  <si>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</si>
  <si>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</si>
  <si>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</si>
  <si>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</si>
  <si>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</si>
  <si>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</si>
  <si>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</si>
  <si>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</si>
  <si>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</si>
  <si>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</si>
  <si>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</si>
  <si>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</si>
  <si>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</si>
  <si>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</si>
  <si>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</si>
  <si>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</si>
  <si>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</si>
  <si>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</si>
  <si>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</si>
  <si>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</si>
  <si>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</si>
  <si>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</si>
  <si>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</si>
  <si>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</si>
  <si>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</si>
  <si>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</si>
  <si>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</si>
  <si>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</si>
  <si>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</si>
  <si>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</si>
  <si>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</si>
  <si>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</si>
  <si>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</si>
  <si>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</si>
  <si>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</si>
  <si>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</si>
  <si>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</si>
  <si>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</si>
  <si>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</si>
  <si>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</si>
  <si>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</si>
  <si>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</si>
  <si>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</si>
  <si>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</si>
  <si>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</si>
  <si>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</si>
  <si>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</si>
  <si>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</si>
  <si>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</si>
  <si>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</si>
  <si>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</si>
  <si>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</si>
  <si>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</si>
  <si>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</si>
  <si>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</si>
  <si>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</si>
  <si>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</si>
  <si>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</si>
  <si>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</si>
  <si>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</si>
  <si>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</si>
  <si>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</si>
  <si>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</si>
  <si>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</si>
  <si>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</si>
  <si>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</si>
  <si>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</si>
  <si>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</si>
  <si>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</si>
  <si>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</si>
  <si>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</si>
  <si>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</si>
  <si>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</si>
  <si>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</si>
  <si>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</si>
  <si>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</si>
  <si>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</si>
  <si>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</si>
  <si>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</si>
  <si>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</si>
  <si>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</si>
  <si>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</si>
  <si>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</si>
  <si>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</si>
  <si>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</si>
  <si>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</si>
  <si>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</si>
  <si>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</si>
  <si>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</si>
  <si>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</si>
  <si>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</si>
  <si>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</si>
  <si>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</si>
  <si>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</si>
  <si>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</si>
  <si>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</si>
  <si>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</si>
  <si>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</si>
  <si>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</si>
  <si>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</si>
  <si>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</si>
  <si>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</si>
  <si>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</si>
  <si>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</si>
  <si>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</si>
  <si>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</si>
  <si>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</si>
  <si>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</si>
  <si>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</si>
  <si>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</si>
  <si>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</si>
  <si>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</si>
  <si>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</si>
  <si>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</si>
  <si>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</si>
  <si>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</si>
  <si>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</si>
  <si>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</si>
  <si>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</si>
  <si>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</si>
  <si>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</si>
  <si>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</si>
  <si>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</si>
  <si>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</si>
  <si>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</si>
  <si>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</si>
  <si>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</si>
  <si>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</si>
  <si>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</si>
  <si>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</si>
  <si>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</si>
  <si>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</si>
  <si>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</si>
  <si>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</si>
  <si>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</si>
  <si>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</si>
  <si>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</si>
  <si>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</si>
  <si>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</si>
  <si>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</si>
  <si>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</si>
  <si>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</si>
  <si>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</si>
  <si>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</si>
  <si>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</si>
  <si>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</si>
  <si>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</si>
  <si>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</si>
  <si>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</si>
  <si>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</si>
  <si>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</si>
  <si>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</si>
  <si>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</si>
  <si>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</si>
  <si>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</si>
  <si>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</si>
  <si>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</si>
  <si>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</si>
  <si>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</si>
  <si>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</si>
  <si>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</si>
  <si>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</si>
  <si>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</si>
  <si>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</si>
  <si>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</si>
  <si>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</si>
  <si>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</si>
  <si>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</si>
  <si>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</si>
  <si>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</si>
  <si>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</si>
  <si>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</si>
  <si>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</si>
  <si>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</si>
  <si>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</si>
  <si>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</si>
  <si>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</si>
  <si>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</si>
  <si>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</si>
  <si>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</si>
  <si>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</si>
  <si>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</si>
  <si>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</si>
  <si>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</si>
  <si>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</si>
  <si>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</si>
  <si>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</si>
  <si>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</si>
  <si>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</si>
  <si>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</si>
  <si>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</si>
  <si>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</si>
  <si>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</si>
  <si>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</si>
  <si>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</si>
  <si>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</si>
  <si>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</si>
  <si>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</si>
  <si>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</si>
  <si>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</si>
  <si>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</si>
  <si>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</si>
  <si>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</si>
  <si>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</si>
  <si>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</si>
  <si>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</si>
  <si>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</si>
  <si>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</si>
  <si>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</si>
  <si>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</si>
  <si>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</si>
  <si>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</si>
  <si>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</si>
  <si>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</si>
  <si>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</si>
  <si>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</si>
  <si>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</si>
  <si>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</si>
  <si>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</si>
  <si>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</si>
  <si>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</si>
  <si>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</si>
  <si>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</si>
  <si>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</si>
  <si>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</si>
  <si>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</si>
  <si>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</si>
  <si>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</si>
  <si>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</si>
  <si>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</si>
  <si>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</si>
  <si>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</si>
  <si>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</si>
  <si>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</si>
  <si>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</si>
  <si>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</si>
  <si>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</si>
  <si>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</si>
  <si>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</si>
  <si>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</si>
  <si>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</si>
  <si>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</si>
  <si>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</si>
  <si>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</si>
  <si>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</si>
  <si>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</si>
  <si>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</si>
  <si>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</si>
  <si>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</si>
  <si>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</si>
  <si>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</si>
  <si>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</si>
  <si>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</si>
  <si>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</si>
  <si>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</si>
  <si>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</si>
  <si>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</si>
  <si>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</si>
  <si>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</si>
  <si>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</si>
  <si>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</si>
  <si>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</si>
  <si>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</si>
  <si>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</si>
  <si>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</si>
  <si>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</si>
  <si>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</si>
  <si>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</si>
  <si>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</si>
  <si>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</si>
  <si>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</si>
  <si>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</si>
  <si>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</si>
  <si>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</si>
  <si>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</si>
  <si>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</si>
  <si>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</si>
  <si>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</si>
  <si>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</si>
  <si>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</si>
  <si>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</si>
  <si>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</si>
  <si>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</si>
  <si>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</si>
  <si>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</si>
  <si>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</si>
  <si>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</si>
  <si>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</si>
  <si>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</si>
  <si>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</si>
  <si>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</si>
  <si>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</si>
  <si>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</si>
  <si>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</si>
  <si>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</si>
  <si>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</si>
  <si>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</si>
  <si>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</si>
  <si>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</si>
  <si>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</si>
  <si>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</si>
  <si>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</si>
  <si>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</si>
  <si>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</si>
  <si>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</si>
  <si>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</si>
  <si>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</si>
  <si>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</si>
  <si>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</si>
  <si>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</si>
  <si>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</si>
  <si>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</si>
  <si>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</si>
  <si>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</si>
  <si>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</si>
  <si>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</si>
  <si>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</si>
  <si>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</si>
  <si>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</si>
  <si>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</si>
  <si>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</si>
  <si>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</si>
  <si>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</si>
  <si>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</si>
  <si>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</si>
  <si>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</si>
  <si>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</si>
  <si>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</si>
  <si>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</si>
  <si>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</si>
  <si>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</si>
  <si>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</si>
  <si>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</si>
  <si>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</si>
  <si>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</si>
  <si>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</si>
  <si>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</si>
  <si>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</si>
  <si>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</si>
  <si>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</si>
  <si>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</si>
  <si>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</si>
  <si>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</si>
  <si>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</si>
  <si>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</si>
  <si>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</si>
  <si>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</si>
  <si>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</si>
  <si>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</si>
  <si>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</si>
  <si>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</si>
  <si>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</si>
  <si>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</si>
  <si>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</si>
  <si>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</si>
  <si>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</si>
  <si>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</si>
  <si>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</si>
  <si>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</si>
  <si>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</si>
  <si>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</si>
  <si>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</si>
  <si>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</si>
  <si>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</si>
  <si>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</si>
  <si>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</si>
  <si>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</si>
  <si>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</si>
  <si>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</si>
  <si>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</si>
  <si>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</si>
  <si>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</si>
  <si>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</si>
  <si>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</si>
  <si>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</si>
  <si>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</si>
  <si>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</si>
  <si>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</si>
  <si>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</si>
  <si>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</si>
  <si>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</si>
  <si>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</si>
  <si>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</si>
  <si>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</si>
  <si>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</si>
  <si>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</si>
  <si>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</si>
  <si>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</si>
  <si>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</si>
  <si>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</si>
  <si>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</si>
  <si>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</si>
  <si>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</si>
  <si>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</si>
  <si>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</si>
  <si>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</si>
  <si>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</si>
  <si>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</si>
  <si>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</si>
  <si>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</si>
  <si>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</si>
  <si>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</si>
  <si>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</si>
  <si>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</si>
  <si>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</si>
  <si>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</si>
  <si>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</si>
  <si>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</si>
  <si>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</si>
  <si>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</si>
  <si>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</si>
  <si>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</si>
  <si>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</si>
  <si>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</si>
  <si>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</si>
  <si>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</si>
  <si>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</si>
  <si>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</si>
  <si>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</si>
  <si>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</si>
  <si>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</si>
  <si>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</si>
  <si>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</si>
  <si>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</si>
  <si>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</si>
  <si>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</si>
  <si>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</si>
  <si>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</si>
  <si>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</si>
  <si>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</si>
  <si>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</si>
  <si>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</si>
  <si>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</si>
  <si>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</si>
  <si>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</si>
  <si>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</si>
  <si>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</si>
  <si>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</si>
  <si>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</si>
  <si>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</si>
  <si>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</si>
  <si>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</si>
  <si>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</si>
  <si>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</si>
  <si>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</si>
  <si>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</si>
  <si>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</si>
  <si>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</si>
  <si>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</si>
  <si>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</si>
  <si>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</si>
  <si>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</si>
  <si>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</si>
  <si>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</si>
  <si>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</si>
  <si>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</si>
  <si>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</si>
  <si>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</si>
  <si>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</si>
  <si>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</si>
  <si>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</si>
  <si>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</si>
  <si>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</si>
  <si>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</si>
  <si>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</si>
  <si>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</si>
  <si>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</si>
  <si>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</si>
  <si>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</si>
  <si>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</si>
  <si>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</si>
  <si>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</si>
  <si>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</si>
  <si>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</si>
  <si>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</si>
  <si>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</si>
  <si>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</si>
  <si>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</si>
  <si>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</si>
  <si>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</si>
  <si>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</si>
  <si>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</si>
  <si>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</si>
  <si>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</si>
  <si>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</si>
  <si>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</si>
  <si>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</si>
  <si>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</si>
  <si>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</si>
  <si>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</si>
  <si>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</si>
  <si>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</si>
  <si>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</si>
  <si>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</si>
  <si>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</si>
  <si>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</si>
  <si>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</si>
  <si>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</si>
  <si>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</si>
  <si>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</si>
  <si>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</si>
  <si>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</si>
  <si>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</si>
  <si>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</si>
  <si>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</si>
  <si>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</si>
  <si>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</si>
  <si>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</si>
  <si>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</si>
  <si>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</si>
  <si>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</si>
  <si>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</si>
  <si>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</si>
  <si>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</si>
  <si>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</si>
  <si>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</si>
  <si>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</si>
  <si>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</si>
  <si>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</si>
  <si>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</si>
  <si>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</si>
  <si>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</si>
  <si>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</si>
  <si>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</si>
  <si>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</si>
  <si>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</si>
  <si>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</si>
  <si>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</si>
  <si>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</si>
  <si>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</si>
  <si>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</si>
  <si>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</si>
  <si>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</si>
  <si>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</si>
  <si>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</si>
  <si>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</si>
  <si>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</si>
  <si>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</si>
  <si>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</si>
  <si>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</si>
  <si>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</si>
  <si>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</si>
  <si>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</si>
  <si>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</si>
  <si>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</si>
  <si>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</si>
  <si>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</si>
  <si>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</si>
  <si>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</si>
  <si>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</si>
  <si>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</si>
  <si>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</si>
  <si>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</si>
  <si>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</si>
  <si>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</si>
  <si>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</si>
  <si>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</si>
  <si>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</si>
  <si>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</si>
  <si>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</si>
  <si>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</si>
  <si>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</si>
  <si>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</si>
  <si>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</si>
  <si>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</si>
  <si>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</si>
  <si>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</si>
  <si>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</si>
  <si>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</si>
  <si>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</si>
  <si>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</si>
  <si>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</si>
  <si>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</si>
  <si>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</si>
  <si>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</si>
  <si>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</si>
  <si>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</si>
  <si>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</si>
  <si>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</si>
  <si>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</si>
  <si>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</si>
  <si>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</si>
  <si>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</si>
  <si>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</si>
  <si>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</si>
  <si>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</si>
  <si>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</si>
  <si>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</si>
  <si>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</si>
  <si>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</si>
  <si>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</si>
  <si>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</si>
  <si>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</si>
  <si>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</si>
  <si>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</si>
  <si>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</si>
  <si>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</si>
  <si>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</si>
  <si>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</si>
  <si>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</si>
  <si>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</si>
  <si>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</si>
  <si>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</si>
  <si>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</si>
  <si>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</si>
  <si>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</si>
  <si>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</si>
  <si>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</si>
  <si>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</si>
  <si>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</si>
  <si>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</si>
  <si>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</si>
  <si>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</si>
  <si>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</si>
  <si>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</si>
  <si>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</si>
  <si>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</si>
  <si>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</si>
  <si>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</si>
  <si>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</si>
  <si>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</si>
  <si>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</si>
  <si>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</si>
  <si>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</si>
  <si>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</si>
  <si>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</si>
  <si>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</si>
  <si>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</si>
  <si>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</si>
  <si>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</si>
  <si>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</si>
  <si>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</si>
  <si>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</si>
  <si>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</si>
  <si>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</si>
  <si>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</si>
  <si>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</si>
  <si>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</si>
  <si>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</si>
  <si>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</si>
  <si>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</si>
  <si>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</si>
  <si>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</si>
  <si>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</si>
  <si>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</si>
  <si>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</si>
  <si>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</si>
  <si>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</si>
  <si>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</si>
  <si>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</si>
  <si>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</si>
  <si>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</si>
  <si>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</si>
  <si>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</si>
  <si>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</si>
  <si>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</si>
  <si>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</si>
  <si>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</si>
  <si>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</si>
  <si>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</si>
  <si>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</si>
  <si>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</si>
  <si>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</si>
  <si>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</si>
  <si>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</si>
  <si>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</si>
  <si>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</si>
  <si>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</si>
  <si>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</si>
  <si>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</si>
  <si>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</si>
  <si>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</si>
  <si>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</si>
  <si>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</si>
  <si>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</si>
  <si>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</si>
  <si>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</si>
  <si>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</si>
  <si>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</si>
  <si>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</si>
  <si>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</si>
  <si>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</si>
  <si>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</si>
  <si>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</si>
  <si>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</si>
  <si>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</si>
  <si>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</si>
  <si>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</si>
  <si>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</si>
  <si>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</si>
  <si>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</si>
  <si>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</si>
  <si>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</si>
  <si>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</si>
  <si>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</si>
  <si>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</si>
  <si>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</si>
  <si>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</si>
  <si>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</si>
  <si>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</si>
  <si>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</si>
  <si>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</si>
  <si>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</si>
  <si>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</si>
  <si>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</si>
  <si>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</si>
  <si>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</si>
  <si>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</si>
  <si>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</si>
  <si>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</si>
  <si>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</si>
  <si>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</si>
  <si>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</si>
  <si>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</si>
  <si>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</si>
  <si>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</si>
  <si>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</si>
  <si>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</si>
  <si>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</si>
  <si>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</si>
  <si>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</si>
  <si>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</si>
  <si>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</si>
  <si>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</si>
  <si>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</si>
  <si>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</si>
  <si>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</si>
  <si>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</si>
  <si>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</si>
  <si>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</si>
  <si>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</si>
  <si>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</si>
  <si>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</si>
  <si>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</si>
  <si>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</si>
  <si>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</si>
  <si>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</si>
  <si>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</si>
  <si>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</si>
  <si>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</si>
  <si>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</si>
  <si>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</si>
  <si>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</si>
  <si>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</si>
  <si>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</si>
  <si>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</si>
  <si>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</si>
  <si>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</si>
  <si>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</si>
  <si>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</si>
  <si>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</si>
  <si>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</si>
  <si>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</si>
  <si>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</si>
  <si>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</si>
  <si>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</si>
  <si>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</si>
  <si>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</si>
  <si>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</si>
  <si>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</si>
  <si>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</si>
  <si>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</si>
  <si>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</si>
  <si>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</si>
  <si>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</si>
  <si>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</si>
  <si>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</si>
  <si>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</si>
  <si>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</si>
  <si>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</si>
  <si>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</si>
  <si>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</si>
  <si>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</si>
  <si>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</si>
  <si>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</si>
  <si>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</si>
  <si>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</si>
  <si>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</si>
  <si>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</si>
  <si>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</si>
  <si>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</si>
  <si>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</si>
  <si>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</si>
  <si>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</si>
  <si>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</si>
  <si>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</si>
  <si>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</si>
  <si>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</si>
  <si>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</si>
  <si>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</si>
  <si>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</si>
  <si>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</si>
  <si>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</si>
  <si>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</si>
  <si>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</si>
  <si>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</si>
  <si>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</si>
  <si>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</si>
  <si>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</si>
  <si>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</si>
  <si>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</si>
  <si>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</si>
  <si>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</si>
  <si>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</si>
  <si>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</si>
  <si>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</si>
  <si>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</si>
  <si>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</si>
  <si>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</si>
  <si>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</si>
  <si>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</si>
  <si>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</si>
  <si>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</si>
  <si>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</si>
  <si>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</si>
  <si>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</si>
  <si>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</si>
  <si>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</si>
  <si>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</si>
  <si>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</si>
  <si>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</si>
  <si>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</si>
  <si>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</si>
  <si>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</si>
  <si>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</si>
  <si>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</si>
  <si>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</si>
  <si>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</si>
  <si>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</si>
  <si>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</si>
  <si>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</si>
  <si>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</si>
  <si>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</si>
  <si>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</si>
  <si>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</si>
  <si>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</si>
  <si>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</si>
  <si>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</si>
  <si>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</si>
  <si>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</si>
  <si>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</si>
  <si>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</si>
  <si>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</si>
  <si>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</si>
  <si>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</si>
  <si>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</si>
  <si>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</si>
  <si>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</si>
  <si>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</si>
  <si>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</si>
  <si>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</si>
  <si>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</si>
  <si>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</si>
  <si>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</si>
  <si>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</si>
  <si>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</si>
  <si>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</si>
  <si>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</si>
  <si>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</si>
  <si>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</si>
  <si>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</si>
  <si>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</si>
  <si>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</si>
  <si>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</si>
  <si>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</si>
  <si>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</si>
  <si>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</si>
  <si>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</si>
  <si>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</si>
  <si>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</si>
  <si>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</si>
  <si>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</si>
  <si>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</si>
  <si>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</si>
  <si>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</si>
  <si>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</si>
  <si>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</si>
  <si>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</si>
  <si>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</si>
  <si>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</si>
  <si>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</si>
  <si>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</si>
  <si>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</si>
  <si>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</si>
  <si>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</si>
  <si>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</si>
  <si>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</si>
  <si>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</si>
  <si>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</si>
  <si>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</si>
  <si>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</si>
  <si>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</si>
  <si>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</si>
  <si>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</si>
  <si>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</si>
  <si>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</si>
  <si>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</si>
  <si>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</si>
  <si>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</si>
  <si>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</si>
  <si>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</si>
  <si>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</si>
  <si>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</si>
  <si>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</si>
  <si>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</si>
  <si>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</si>
  <si>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</si>
  <si>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</si>
  <si>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</si>
  <si>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</si>
  <si>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</si>
  <si>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</si>
  <si>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</si>
  <si>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</si>
  <si>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</si>
  <si>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</si>
  <si>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</si>
  <si>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</si>
  <si>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</si>
  <si>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</si>
  <si>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</si>
  <si>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</si>
  <si>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</si>
  <si>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</si>
  <si>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</si>
  <si>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</si>
  <si>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</si>
  <si>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</si>
  <si>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</si>
  <si>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</si>
  <si>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</si>
  <si>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</si>
  <si>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</si>
  <si>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</si>
  <si>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</si>
  <si>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</si>
  <si>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</si>
  <si>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</si>
  <si>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</si>
  <si>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</si>
  <si>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</si>
  <si>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</si>
  <si>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</si>
  <si>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</si>
  <si>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</si>
  <si>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</si>
  <si>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</si>
  <si>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</si>
  <si>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</si>
  <si>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</si>
  <si>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</si>
  <si>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</si>
  <si>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</si>
  <si>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</si>
  <si>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</si>
  <si>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</si>
  <si>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</si>
  <si>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</si>
  <si>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</si>
  <si>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</si>
  <si>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</si>
  <si>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</si>
  <si>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</si>
  <si>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</si>
  <si>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</si>
  <si>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</si>
  <si>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</si>
  <si>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</si>
  <si>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</si>
  <si>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</si>
  <si>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</si>
  <si>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</si>
  <si>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</si>
  <si>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</si>
  <si>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</si>
  <si>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</si>
  <si>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</si>
  <si>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</si>
  <si>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</si>
  <si>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</si>
  <si>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</si>
  <si>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</si>
  <si>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</si>
  <si>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</si>
  <si>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</si>
  <si>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</si>
  <si>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</si>
  <si>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</si>
  <si>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</si>
  <si>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</si>
  <si>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</si>
  <si>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</si>
  <si>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</si>
  <si>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</si>
  <si>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</si>
  <si>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</si>
  <si>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</si>
  <si>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</si>
  <si>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</si>
  <si>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</si>
  <si>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</si>
  <si>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</si>
  <si>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</si>
  <si>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</si>
  <si>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</si>
  <si>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</si>
  <si>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</si>
  <si>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</si>
  <si>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</si>
  <si>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</si>
  <si>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</si>
  <si>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</si>
  <si>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</si>
  <si>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</si>
  <si>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</si>
  <si>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</si>
  <si>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</si>
  <si>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</si>
  <si>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</si>
  <si>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</si>
  <si>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</si>
  <si>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</si>
  <si>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</si>
  <si>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</si>
  <si>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</si>
  <si>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</si>
  <si>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</si>
  <si>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</si>
  <si>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</si>
  <si>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</si>
  <si>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</si>
  <si>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</si>
  <si>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</si>
  <si>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</si>
  <si>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</si>
  <si>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</si>
  <si>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</si>
  <si>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</si>
  <si>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</si>
  <si>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</si>
  <si>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</si>
  <si>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</si>
  <si>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</si>
  <si>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</si>
  <si>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</si>
  <si>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</si>
  <si>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</si>
  <si>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</si>
  <si>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</si>
  <si>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</si>
  <si>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</si>
  <si>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</si>
  <si>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</si>
  <si>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</si>
  <si>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</si>
  <si>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</si>
  <si>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</si>
  <si>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</si>
  <si>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</si>
  <si>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</si>
  <si>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</si>
  <si>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</si>
  <si>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</si>
  <si>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</si>
  <si>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</si>
  <si>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</si>
  <si>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</si>
  <si>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</si>
  <si>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</si>
  <si>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</si>
  <si>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</si>
  <si>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</si>
  <si>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</si>
  <si>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</si>
  <si>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</si>
  <si>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</si>
  <si>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</si>
  <si>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</si>
  <si>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</si>
  <si>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</si>
  <si>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</si>
  <si>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</si>
  <si>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</si>
  <si>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</si>
  <si>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</si>
  <si>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</si>
  <si>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</si>
  <si>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</si>
  <si>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</si>
  <si>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</si>
  <si>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</si>
  <si>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</si>
  <si>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</si>
  <si>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</si>
  <si>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</si>
  <si>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</si>
  <si>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</si>
  <si>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</si>
  <si>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</si>
  <si>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</si>
  <si>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</si>
  <si>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</si>
  <si>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</si>
  <si>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</si>
  <si>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</si>
  <si>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</si>
  <si>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</si>
  <si>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</si>
  <si>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</si>
  <si>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</si>
  <si>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</si>
  <si>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</si>
  <si>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</si>
  <si>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</si>
  <si>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</si>
  <si>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</si>
  <si>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</si>
  <si>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</si>
  <si>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</si>
  <si>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</si>
  <si>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</si>
  <si>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</si>
  <si>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</si>
  <si>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</si>
  <si>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</si>
  <si>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</si>
  <si>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</si>
  <si>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</si>
  <si>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</si>
  <si>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</si>
  <si>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</si>
  <si>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</si>
  <si>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</si>
  <si>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</si>
  <si>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</si>
  <si>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</si>
  <si>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</si>
  <si>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</si>
  <si>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</si>
  <si>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</si>
  <si>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</si>
  <si>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</si>
  <si>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</si>
  <si>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</si>
  <si>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</si>
  <si>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</si>
  <si>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</si>
  <si>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</si>
  <si>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</si>
  <si>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</si>
  <si>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</si>
  <si>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</si>
  <si>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</si>
  <si>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</si>
  <si>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</si>
  <si>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</si>
  <si>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</si>
  <si>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</si>
  <si>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</si>
  <si>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</si>
  <si>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</si>
  <si>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</si>
  <si>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</si>
  <si>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</si>
  <si>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</si>
  <si>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</si>
  <si>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</si>
  <si>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</si>
  <si>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</si>
  <si>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</si>
  <si>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</si>
  <si>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</si>
  <si>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</si>
  <si>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</si>
  <si>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</si>
  <si>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</si>
  <si>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</si>
  <si>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</si>
  <si>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</si>
  <si>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</si>
  <si>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</si>
  <si>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</si>
  <si>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</si>
  <si>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</si>
  <si>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</si>
  <si>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</si>
  <si>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</si>
  <si>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</si>
  <si>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</si>
  <si>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</si>
  <si>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</si>
  <si>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</si>
  <si>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</si>
  <si>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</si>
  <si>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</si>
  <si>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</si>
  <si>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</si>
  <si>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</si>
  <si>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</si>
  <si>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</si>
  <si>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</si>
  <si>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</si>
  <si>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</si>
  <si>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</si>
  <si>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</si>
  <si>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</si>
  <si>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</si>
  <si>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</si>
  <si>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</si>
  <si>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</si>
  <si>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</si>
  <si>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</si>
  <si>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</si>
  <si>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</si>
  <si>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</si>
  <si>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</si>
  <si>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</si>
  <si>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</si>
  <si>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</si>
  <si>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</si>
  <si>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</si>
  <si>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</si>
  <si>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</si>
  <si>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</si>
  <si>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</si>
  <si>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</si>
  <si>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</si>
  <si>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</si>
  <si>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</si>
  <si>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</si>
  <si>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</si>
  <si>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</si>
  <si>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</si>
  <si>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</si>
  <si>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</si>
  <si>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</si>
  <si>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</si>
  <si>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</si>
  <si>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</si>
  <si>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</si>
  <si>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</si>
  <si>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</si>
  <si>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</si>
  <si>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</si>
  <si>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</si>
  <si>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</si>
  <si>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</si>
  <si>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</si>
  <si>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</si>
  <si>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</si>
  <si>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</si>
  <si>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</si>
  <si>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</si>
  <si>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</si>
  <si>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</si>
  <si>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</si>
  <si>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</si>
  <si>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</si>
  <si>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</si>
  <si>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</si>
  <si>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</si>
  <si>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</si>
  <si>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</si>
  <si>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</si>
  <si>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</si>
  <si>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</si>
  <si>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</si>
  <si>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</si>
  <si>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</si>
  <si>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</si>
  <si>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</si>
  <si>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</si>
  <si>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</si>
  <si>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</si>
  <si>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</si>
  <si>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</si>
  <si>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</si>
  <si>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</si>
  <si>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</si>
  <si>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</si>
  <si>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</si>
  <si>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</si>
  <si>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</si>
  <si>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</si>
  <si>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</si>
  <si>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</si>
  <si>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</si>
  <si>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</si>
  <si>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</si>
  <si>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</si>
  <si>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</si>
  <si>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</si>
  <si>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</si>
  <si>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</si>
  <si>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</si>
  <si>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</si>
  <si>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</si>
  <si>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</si>
  <si>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</si>
  <si>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</si>
  <si>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</si>
  <si>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</si>
  <si>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</si>
  <si>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</si>
  <si>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</si>
  <si>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</si>
  <si>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</si>
  <si>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</si>
  <si>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</si>
  <si>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</si>
  <si>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</si>
  <si>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</si>
  <si>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</si>
  <si>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</si>
  <si>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</si>
  <si>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</si>
  <si>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</si>
  <si>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</si>
  <si>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</si>
  <si>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</si>
  <si>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</si>
  <si>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</si>
  <si>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</si>
  <si>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</si>
  <si>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</si>
  <si>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</si>
  <si>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</si>
  <si>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</si>
  <si>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</si>
  <si>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</si>
  <si>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</si>
  <si>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</si>
  <si>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</si>
  <si>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</si>
  <si>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</si>
  <si>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</si>
  <si>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</si>
  <si>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</si>
  <si>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</si>
  <si>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</si>
  <si>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</si>
  <si>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</si>
  <si>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</si>
  <si>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</si>
  <si>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</si>
  <si>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</si>
  <si>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</si>
  <si>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</si>
  <si>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</si>
  <si>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</si>
  <si>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</si>
  <si>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</si>
  <si>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</si>
  <si>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</si>
  <si>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</si>
  <si>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</si>
  <si>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</si>
  <si>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</si>
  <si>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</si>
  <si>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</si>
  <si>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</si>
  <si>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</si>
  <si>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</si>
  <si>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</si>
  <si>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</si>
  <si>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</si>
  <si>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</si>
  <si>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</si>
  <si>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</si>
  <si>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</si>
  <si>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</si>
  <si>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</si>
  <si>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</si>
  <si>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</si>
  <si>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</si>
  <si>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</si>
  <si>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</si>
  <si>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</si>
  <si>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</si>
  <si>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</si>
  <si>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</si>
  <si>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</si>
  <si>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</si>
  <si>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</si>
  <si>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</si>
  <si>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</si>
  <si>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</si>
  <si>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</si>
  <si>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</si>
  <si>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</si>
  <si>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</si>
  <si>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</si>
  <si>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</si>
  <si>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</si>
  <si>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</si>
  <si>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</si>
  <si>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</si>
  <si>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</si>
  <si>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</si>
  <si>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</si>
  <si>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</si>
  <si>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</si>
  <si>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</si>
  <si>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</si>
  <si>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</si>
  <si>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</si>
  <si>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</si>
  <si>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</si>
  <si>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</si>
  <si>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</si>
  <si>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</si>
  <si>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</si>
  <si>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</si>
  <si>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</si>
  <si>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</si>
  <si>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</si>
  <si>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</si>
  <si>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</si>
  <si>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</si>
  <si>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</si>
  <si>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</si>
  <si>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</si>
  <si>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</si>
  <si>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</si>
  <si>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</si>
  <si>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</si>
  <si>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</si>
  <si>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</si>
  <si>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</si>
  <si>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</si>
  <si>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</si>
  <si>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</si>
  <si>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</si>
  <si>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</si>
  <si>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</si>
  <si>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</si>
  <si>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</si>
  <si>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</si>
  <si>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</si>
  <si>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</si>
  <si>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</si>
  <si>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</si>
  <si>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</si>
  <si>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</si>
  <si>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</si>
  <si>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</si>
  <si>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</si>
  <si>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</si>
  <si>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</si>
  <si>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</si>
  <si>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</si>
  <si>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</si>
  <si>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</si>
  <si>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</si>
  <si>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</si>
  <si>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</si>
  <si>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</si>
  <si>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</si>
  <si>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</si>
  <si>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</si>
  <si>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</si>
  <si>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</si>
  <si>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</si>
  <si>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</si>
  <si>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</si>
  <si>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</si>
  <si>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</si>
  <si>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</si>
  <si>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</si>
  <si>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</si>
  <si>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</si>
  <si>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</si>
  <si>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</si>
  <si>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</si>
  <si>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</si>
  <si>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</si>
  <si>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</si>
  <si>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</si>
  <si>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</si>
  <si>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</si>
  <si>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</si>
  <si>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</si>
  <si>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</si>
  <si>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</si>
  <si>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</si>
  <si>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</si>
  <si>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</si>
  <si>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</si>
  <si>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</si>
  <si>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</si>
  <si>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</si>
  <si>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</si>
  <si>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</si>
  <si>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</si>
  <si>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</si>
  <si>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</si>
  <si>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</si>
  <si>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</si>
  <si>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</si>
  <si>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</si>
  <si>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</si>
  <si>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</si>
  <si>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</si>
  <si>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</si>
  <si>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</si>
  <si>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</si>
  <si>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</si>
  <si>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</si>
  <si>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</si>
  <si>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</si>
  <si>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</si>
  <si>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</si>
  <si>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</si>
  <si>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</si>
  <si>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</si>
  <si>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</si>
  <si>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</si>
  <si>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</si>
  <si>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</si>
  <si>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</si>
  <si>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</si>
  <si>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</si>
  <si>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</si>
  <si>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</si>
  <si>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</si>
  <si>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</si>
  <si>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</si>
  <si>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</si>
  <si>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</si>
  <si>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</si>
  <si>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</si>
  <si>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</si>
  <si>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</si>
  <si>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</si>
  <si>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</si>
  <si>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</si>
  <si>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</si>
  <si>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</si>
  <si>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</si>
  <si>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</si>
  <si>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</si>
  <si>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</si>
  <si>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</si>
  <si>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</si>
  <si>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</si>
  <si>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</si>
  <si>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</si>
  <si>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</si>
  <si>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</si>
  <si>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</si>
  <si>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</si>
  <si>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</si>
  <si>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</si>
  <si>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</si>
  <si>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</si>
  <si>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</si>
  <si>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</si>
  <si>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</si>
  <si>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</si>
  <si>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</si>
  <si>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</si>
  <si>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</si>
  <si>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</si>
  <si>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</si>
  <si>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</si>
  <si>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</si>
  <si>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</si>
  <si>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</si>
  <si>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</si>
  <si>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</si>
  <si>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</si>
  <si>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</si>
  <si>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</si>
  <si>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</si>
  <si>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</si>
  <si>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</si>
  <si>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</si>
  <si>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</si>
  <si>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</si>
  <si>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</si>
  <si>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</si>
  <si>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</si>
  <si>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</si>
  <si>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</si>
  <si>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</si>
  <si>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</si>
  <si>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</si>
  <si>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</si>
  <si>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</si>
  <si>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</si>
  <si>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</si>
  <si>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</si>
  <si>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</si>
  <si>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</si>
  <si>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</si>
  <si>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</si>
  <si>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</si>
  <si>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</si>
  <si>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</si>
  <si>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</si>
  <si>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</si>
  <si>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</si>
  <si>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</si>
  <si>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</si>
  <si>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</si>
  <si>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</si>
  <si>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</si>
  <si>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</si>
  <si>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</si>
  <si>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</si>
  <si>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</si>
  <si>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</si>
  <si>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</si>
  <si>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</si>
  <si>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</si>
  <si>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</si>
  <si>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</si>
  <si>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</si>
  <si>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</si>
  <si>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</si>
  <si>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</si>
  <si>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</si>
  <si>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</si>
  <si>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</si>
  <si>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</si>
  <si>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</si>
  <si>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</si>
  <si>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</si>
  <si>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</si>
  <si>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</si>
  <si>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</si>
  <si>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</si>
  <si>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</si>
  <si>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</si>
  <si>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</si>
  <si>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</si>
  <si>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</si>
  <si>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</si>
  <si>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</si>
  <si>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</si>
  <si>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</si>
  <si>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</si>
  <si>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</si>
  <si>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</si>
  <si>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</si>
  <si>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</si>
  <si>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</si>
  <si>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</si>
  <si>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</si>
  <si>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</si>
  <si>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</si>
  <si>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</si>
  <si>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</si>
  <si>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</si>
  <si>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</si>
  <si>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</si>
  <si>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</si>
  <si>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</si>
  <si>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</si>
  <si>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</si>
  <si>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</si>
  <si>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</si>
  <si>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</si>
  <si>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</si>
  <si>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</si>
  <si>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</si>
  <si>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</si>
  <si>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</si>
  <si>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</si>
  <si>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</si>
  <si>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</si>
  <si>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</si>
  <si>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</si>
  <si>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</si>
  <si>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</si>
  <si>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</si>
  <si>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</si>
  <si>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</si>
  <si>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</si>
  <si>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</si>
  <si>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</si>
  <si>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</si>
  <si>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</si>
  <si>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</si>
  <si>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</si>
  <si>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</si>
  <si>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</si>
  <si>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</si>
  <si>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</si>
  <si>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</si>
  <si>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</si>
  <si>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</si>
  <si>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</si>
  <si>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</si>
  <si>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</si>
  <si>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</si>
  <si>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</si>
  <si>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</si>
  <si>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</si>
  <si>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</si>
  <si>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</si>
  <si>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</si>
  <si>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</si>
  <si>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</si>
  <si>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</si>
  <si>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</si>
  <si>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</si>
  <si>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</si>
  <si>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</si>
  <si>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</si>
  <si>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</si>
  <si>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</si>
  <si>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</si>
  <si>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</si>
  <si>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</si>
  <si>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</si>
  <si>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</si>
  <si>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</si>
  <si>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</si>
  <si>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</si>
  <si>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</si>
  <si>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</si>
  <si>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</si>
  <si>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</si>
  <si>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</si>
  <si>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</si>
  <si>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</si>
  <si>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</si>
  <si>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</si>
  <si>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</si>
  <si>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</si>
  <si>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</si>
  <si>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</si>
  <si>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</si>
  <si>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</si>
  <si>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</si>
  <si>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</si>
  <si>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</si>
  <si>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</si>
  <si>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</si>
  <si>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</si>
  <si>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</si>
  <si>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</si>
  <si>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</si>
  <si>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</si>
  <si>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</si>
  <si>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</si>
  <si>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</si>
  <si>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</si>
  <si>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</si>
  <si>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</si>
  <si>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</si>
  <si>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</si>
  <si>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</si>
  <si>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</si>
  <si>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</si>
  <si>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</si>
  <si>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</si>
  <si>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</si>
  <si>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</si>
  <si>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</si>
  <si>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</si>
  <si>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</si>
  <si>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</si>
  <si>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</si>
  <si>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</si>
  <si>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</si>
  <si>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</si>
  <si>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</si>
  <si>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</si>
  <si>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</si>
  <si>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</si>
  <si>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</si>
  <si>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</si>
  <si>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</si>
  <si>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</si>
  <si>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</si>
  <si>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</si>
  <si>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</si>
  <si>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</si>
  <si>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</si>
  <si>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</si>
  <si>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</si>
  <si>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</si>
  <si>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</si>
  <si>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</si>
  <si>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</si>
  <si>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</si>
  <si>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</si>
  <si>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</si>
  <si>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</si>
  <si>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</si>
  <si>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</si>
  <si>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</si>
  <si>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</si>
  <si>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</si>
  <si>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</si>
  <si>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</si>
  <si>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</si>
  <si>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</si>
  <si>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</si>
  <si>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</si>
  <si>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</si>
  <si>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</si>
  <si>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</si>
  <si>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</si>
  <si>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</si>
  <si>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</si>
  <si>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</si>
  <si>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</si>
  <si>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</si>
  <si>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</si>
  <si>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</si>
  <si>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</si>
  <si>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</si>
  <si>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</si>
  <si>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</si>
  <si>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</si>
  <si>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</si>
  <si>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</si>
  <si>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</si>
  <si>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</si>
  <si>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</si>
  <si>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</si>
  <si>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</si>
  <si>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</si>
  <si>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</si>
  <si>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</si>
  <si>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</si>
  <si>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</si>
  <si>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</si>
  <si>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</si>
  <si>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</si>
  <si>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</si>
  <si>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</si>
  <si>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</si>
  <si>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</si>
  <si>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</si>
  <si>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</si>
  <si>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</si>
  <si>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</si>
  <si>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</si>
  <si>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</si>
  <si>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</si>
  <si>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</si>
  <si>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</si>
  <si>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</si>
  <si>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</si>
  <si>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</si>
  <si>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</si>
  <si>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</si>
  <si>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</si>
  <si>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</si>
  <si>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</si>
  <si>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</si>
  <si>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</si>
  <si>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</si>
  <si>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</si>
  <si>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</si>
  <si>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</si>
  <si>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</si>
  <si>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</si>
  <si>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</si>
  <si>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</si>
  <si>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</si>
  <si>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</si>
  <si>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</si>
  <si>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</si>
  <si>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</si>
  <si>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</si>
  <si>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</si>
  <si>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</si>
  <si>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</si>
  <si>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</si>
  <si>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</si>
  <si>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</si>
  <si>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</si>
  <si>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</si>
  <si>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</si>
  <si>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</si>
  <si>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</si>
  <si>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</si>
  <si>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</si>
  <si>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</si>
  <si>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</si>
  <si>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</si>
  <si>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</si>
  <si>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</si>
  <si>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</si>
  <si>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</si>
  <si>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</si>
  <si>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</si>
  <si>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</si>
  <si>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</si>
  <si>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</si>
  <si>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</si>
  <si>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</si>
  <si>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</si>
  <si>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</si>
  <si>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</si>
  <si>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</si>
  <si>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</si>
  <si>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</si>
  <si>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</si>
  <si>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</si>
  <si>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</si>
  <si>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</si>
  <si>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</si>
  <si>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</si>
  <si>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</si>
  <si>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</si>
  <si>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</si>
  <si>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</si>
  <si>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</si>
  <si>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</si>
  <si>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</si>
  <si>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</si>
  <si>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</si>
  <si>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</si>
  <si>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</si>
  <si>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</si>
  <si>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</si>
  <si>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</si>
  <si>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</si>
  <si>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</si>
  <si>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</si>
  <si>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</si>
  <si>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</si>
  <si>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</si>
  <si>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</si>
  <si>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</si>
  <si>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</si>
  <si>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</si>
  <si>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</si>
  <si>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</si>
  <si>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</si>
  <si>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</si>
  <si>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</si>
  <si>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</si>
  <si>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</si>
  <si>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</si>
  <si>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</si>
  <si>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</si>
  <si>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</si>
  <si>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</si>
  <si>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</si>
  <si>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</si>
  <si>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</si>
  <si>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</si>
  <si>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</si>
  <si>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</si>
  <si>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</si>
  <si>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</si>
  <si>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</si>
  <si>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</si>
  <si>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</si>
  <si>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</si>
  <si>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</si>
  <si>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</si>
  <si>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</si>
  <si>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</si>
  <si>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</si>
  <si>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</si>
  <si>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</si>
  <si>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</si>
  <si>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</si>
  <si>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</si>
  <si>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</si>
  <si>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</si>
  <si>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</si>
  <si>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</si>
  <si>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</si>
  <si>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</si>
  <si>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</si>
  <si>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</si>
  <si>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</si>
  <si>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</si>
  <si>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</si>
  <si>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</si>
  <si>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</si>
  <si>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</si>
  <si>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</si>
  <si>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</si>
  <si>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</si>
  <si>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</si>
  <si>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</si>
  <si>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</si>
  <si>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</si>
  <si>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</si>
  <si>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</si>
  <si>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</si>
  <si>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</si>
  <si>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</si>
  <si>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</si>
  <si>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</si>
  <si>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</si>
  <si>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</si>
  <si>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</si>
  <si>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</si>
  <si>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</si>
  <si>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</si>
  <si>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</si>
  <si>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</si>
  <si>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</si>
  <si>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</si>
  <si>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</si>
  <si>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</si>
  <si>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</si>
  <si>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</si>
  <si>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</si>
  <si>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</si>
  <si>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</si>
  <si>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</si>
  <si>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</si>
  <si>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</si>
  <si>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</si>
  <si>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</si>
  <si>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</si>
  <si>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</si>
  <si>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</si>
  <si>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</si>
  <si>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</si>
  <si>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</si>
  <si>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</si>
  <si>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</si>
  <si>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</si>
  <si>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</si>
  <si>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</si>
  <si>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</si>
  <si>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</si>
  <si>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</si>
  <si>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</si>
  <si>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</si>
  <si>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</si>
  <si>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</si>
  <si>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</si>
  <si>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</si>
  <si>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</si>
  <si>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</si>
  <si>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</si>
  <si>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</si>
  <si>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</si>
  <si>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</si>
  <si>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</si>
  <si>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</si>
  <si>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</si>
  <si>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</si>
  <si>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</si>
  <si>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</si>
  <si>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</si>
  <si>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</si>
  <si>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</si>
  <si>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</si>
  <si>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</si>
  <si>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</si>
  <si>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</si>
  <si>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</si>
  <si>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</si>
  <si>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</si>
  <si>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</si>
  <si>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</si>
  <si>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</si>
  <si>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</si>
  <si>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</si>
  <si>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</si>
  <si>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</si>
  <si>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</si>
  <si>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</si>
  <si>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</si>
  <si>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</si>
  <si>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</si>
  <si>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</si>
  <si>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</si>
  <si>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</si>
  <si>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</si>
  <si>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</si>
  <si>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</si>
  <si>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</si>
  <si>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</si>
  <si>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</si>
  <si>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</si>
  <si>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</si>
  <si>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</si>
  <si>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</si>
  <si>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</si>
  <si>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</si>
  <si>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</si>
  <si>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</si>
  <si>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</si>
  <si>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</si>
  <si>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</si>
  <si>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</si>
  <si>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</si>
  <si>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</si>
  <si>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</si>
  <si>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</si>
  <si>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</si>
  <si>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</si>
  <si>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</si>
  <si>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</si>
  <si>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</si>
  <si>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</si>
  <si>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</si>
  <si>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</si>
  <si>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</si>
  <si>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</si>
  <si>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</si>
  <si>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</si>
  <si>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</si>
  <si>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</si>
  <si>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</si>
  <si>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</si>
  <si>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</si>
  <si>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</si>
  <si>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</si>
  <si>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</si>
  <si>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</si>
  <si>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</si>
  <si>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</si>
  <si>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</si>
  <si>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</si>
  <si>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</si>
  <si>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</si>
  <si>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</si>
  <si>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</si>
  <si>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</si>
  <si>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</si>
  <si>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</si>
  <si>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</si>
  <si>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</si>
  <si>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</si>
  <si>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</si>
  <si>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</si>
  <si>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</si>
  <si>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</si>
  <si>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</si>
  <si>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</si>
  <si>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</si>
  <si>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</si>
  <si>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</si>
  <si>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</si>
  <si>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</si>
  <si>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</si>
  <si>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</si>
  <si>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</si>
  <si>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</si>
  <si>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</si>
  <si>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</si>
  <si>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</si>
  <si>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</si>
  <si>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</si>
  <si>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</si>
  <si>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</si>
  <si>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</si>
  <si>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</si>
  <si>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</si>
  <si>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</si>
  <si>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</si>
  <si>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</si>
  <si>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</si>
  <si>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</si>
  <si>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</si>
  <si>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</si>
  <si>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</si>
  <si>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</si>
  <si>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</si>
  <si>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</si>
  <si>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</si>
  <si>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</si>
  <si>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</si>
  <si>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</si>
  <si>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</si>
  <si>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</si>
  <si>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</si>
  <si>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</si>
  <si>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</si>
  <si>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</si>
  <si>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</si>
  <si>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</si>
  <si>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</si>
  <si>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</si>
  <si>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</si>
  <si>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</si>
  <si>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</si>
  <si>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</si>
  <si>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</si>
  <si>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</si>
  <si>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</si>
  <si>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</si>
  <si>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</si>
  <si>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</si>
  <si>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</si>
  <si>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</si>
  <si>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</si>
  <si>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</si>
  <si>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</si>
  <si>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</si>
  <si>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</si>
  <si>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</si>
  <si>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</si>
  <si>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</si>
  <si>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</si>
  <si>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</si>
  <si>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</si>
  <si>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</si>
  <si>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</si>
  <si>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</si>
  <si>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</si>
  <si>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</si>
  <si>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</si>
  <si>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</si>
  <si>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</si>
  <si>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</si>
  <si>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</si>
  <si>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</si>
  <si>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</si>
  <si>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</si>
  <si>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</si>
  <si>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</si>
  <si>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</si>
  <si>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</si>
  <si>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</si>
  <si>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</si>
  <si>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</si>
  <si>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</si>
  <si>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</si>
  <si>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</si>
  <si>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</si>
  <si>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</si>
  <si>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</si>
  <si>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</si>
  <si>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</si>
  <si>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</si>
  <si>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</si>
  <si>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</si>
  <si>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</si>
  <si>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</si>
  <si>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</si>
  <si>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</si>
  <si>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</si>
  <si>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</si>
  <si>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</si>
  <si>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</si>
  <si>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</si>
  <si>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</si>
  <si>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</si>
  <si>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</si>
  <si>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</si>
  <si>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</si>
  <si>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</si>
  <si>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</si>
  <si>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</si>
  <si>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</si>
  <si>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</si>
  <si>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</si>
  <si>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</si>
  <si>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</si>
  <si>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</si>
  <si>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</si>
  <si>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</si>
  <si>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</si>
  <si>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</si>
  <si>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</si>
  <si>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</si>
  <si>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</si>
  <si>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</si>
  <si>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</si>
  <si>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</si>
  <si>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</si>
  <si>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</si>
  <si>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</si>
  <si>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</si>
  <si>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</si>
  <si>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</si>
  <si>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</si>
  <si>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</si>
  <si>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</si>
  <si>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</si>
  <si>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</si>
  <si>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</si>
  <si>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</si>
  <si>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</si>
  <si>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</si>
  <si>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</si>
  <si>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</si>
  <si>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</si>
  <si>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</si>
  <si>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</si>
  <si>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</si>
  <si>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</si>
  <si>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</si>
  <si>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</si>
  <si>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</si>
  <si>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</si>
  <si>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</si>
  <si>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</si>
  <si>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</si>
  <si>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</si>
  <si>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</si>
  <si>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</si>
  <si>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</si>
  <si>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</si>
  <si>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</si>
  <si>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</si>
  <si>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</si>
  <si>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</si>
  <si>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</si>
  <si>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</si>
  <si>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</si>
  <si>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</si>
  <si>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</si>
  <si>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</si>
  <si>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</si>
  <si>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</si>
  <si>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</si>
  <si>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</si>
  <si>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</si>
  <si>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</si>
  <si>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</si>
  <si>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</si>
  <si>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</si>
  <si>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</si>
  <si>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</si>
  <si>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</si>
  <si>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</si>
  <si>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</si>
  <si>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</si>
  <si>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</si>
  <si>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</si>
  <si>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</si>
  <si>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</si>
  <si>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</si>
  <si>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</si>
  <si>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</si>
  <si>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</si>
  <si>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</si>
  <si>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</si>
  <si>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</si>
  <si>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</si>
  <si>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</si>
  <si>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</si>
  <si>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</si>
  <si>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</si>
  <si>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</si>
  <si>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</si>
  <si>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</si>
  <si>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</si>
  <si>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</si>
  <si>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</si>
  <si>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</si>
  <si>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</si>
  <si>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</si>
  <si>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</si>
  <si>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</si>
  <si>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</si>
  <si>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</si>
  <si>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</si>
  <si>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</si>
  <si>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</si>
  <si>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</si>
  <si>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</si>
  <si>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</si>
  <si>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</si>
  <si>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</si>
  <si>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</si>
  <si>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</si>
  <si>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</si>
  <si>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</si>
  <si>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</si>
  <si>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</si>
  <si>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</si>
  <si>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</si>
  <si>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</si>
  <si>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</si>
  <si>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</si>
  <si>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</si>
  <si>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</si>
  <si>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</si>
  <si>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</si>
  <si>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</si>
  <si>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</si>
  <si>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</si>
  <si>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</si>
  <si>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</si>
  <si>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</si>
  <si>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</si>
  <si>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</si>
  <si>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</si>
  <si>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</si>
  <si>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</si>
  <si>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</si>
  <si>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</si>
  <si>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</si>
  <si>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</si>
  <si>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</si>
  <si>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</si>
  <si>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</si>
  <si>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</si>
  <si>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</si>
  <si>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</si>
  <si>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</si>
  <si>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</si>
  <si>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</si>
  <si>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</si>
  <si>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</si>
  <si>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</si>
  <si>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</si>
  <si>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</si>
  <si>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</si>
  <si>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</si>
  <si>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</si>
  <si>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</si>
  <si>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</si>
  <si>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</si>
  <si>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</si>
  <si>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</si>
  <si>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</si>
  <si>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</si>
  <si>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</si>
  <si>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</si>
  <si>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</si>
  <si>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</si>
  <si>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</si>
  <si>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</si>
  <si>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</si>
  <si>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</si>
  <si>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</si>
  <si>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</si>
  <si>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</si>
  <si>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</si>
  <si>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</si>
  <si>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</si>
  <si>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</si>
  <si>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</si>
  <si>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</si>
  <si>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</si>
  <si>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</si>
  <si>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</si>
  <si>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</si>
  <si>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</si>
  <si>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</si>
  <si>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</si>
  <si>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</si>
  <si>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</si>
  <si>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</si>
  <si>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</si>
  <si>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</si>
  <si>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</si>
  <si>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</si>
  <si>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</si>
  <si>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</si>
  <si>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</si>
  <si>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</si>
  <si>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</si>
  <si>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</si>
  <si>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</si>
  <si>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</si>
  <si>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</si>
  <si>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</si>
  <si>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</si>
  <si>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</si>
  <si>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</si>
  <si>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</si>
  <si>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</si>
  <si>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</si>
  <si>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</si>
  <si>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</si>
  <si>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</si>
  <si>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</si>
  <si>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</si>
  <si>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</si>
  <si>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</si>
  <si>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</si>
  <si>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</si>
  <si>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</si>
  <si>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</si>
  <si>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</si>
  <si>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</si>
  <si>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</si>
  <si>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</si>
  <si>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</si>
  <si>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</si>
  <si>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</si>
  <si>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</si>
  <si>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</si>
  <si>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</si>
  <si>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</si>
  <si>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</si>
  <si>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</si>
  <si>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</si>
  <si>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</si>
  <si>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</si>
  <si>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</si>
  <si>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</si>
  <si>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</si>
  <si>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</si>
  <si>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</si>
  <si>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</si>
  <si>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</si>
  <si>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</si>
  <si>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</si>
  <si>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</si>
  <si>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</si>
  <si>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</si>
  <si>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</si>
  <si>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</si>
  <si>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</si>
  <si>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</si>
  <si>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</si>
  <si>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</si>
  <si>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</si>
  <si>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</si>
  <si>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</si>
  <si>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</si>
  <si>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</si>
  <si>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</si>
  <si>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</si>
  <si>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</si>
  <si>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</si>
  <si>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</si>
  <si>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</si>
  <si>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</si>
  <si>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</si>
  <si>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</si>
  <si>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</si>
  <si>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</si>
  <si>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</si>
  <si>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</si>
  <si>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</si>
  <si>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</si>
  <si>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</si>
  <si>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</si>
  <si>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</si>
  <si>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</si>
  <si>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</si>
  <si>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</si>
  <si>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</si>
  <si>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</si>
  <si>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</si>
  <si>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</si>
  <si>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</si>
  <si>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</si>
  <si>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</si>
  <si>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</si>
  <si>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</si>
  <si>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</si>
  <si>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</si>
  <si>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</si>
  <si>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</si>
  <si>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</si>
  <si>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</si>
  <si>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</si>
  <si>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</si>
  <si>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</si>
  <si>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</si>
  <si>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</si>
  <si>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</si>
  <si>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</si>
  <si>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</si>
  <si>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</si>
  <si>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</si>
  <si>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</si>
  <si>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</si>
  <si>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</si>
  <si>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</si>
  <si>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</si>
  <si>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</si>
  <si>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</si>
  <si>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</si>
  <si>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</si>
  <si>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</si>
  <si>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</si>
  <si>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</si>
  <si>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</si>
  <si>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</si>
  <si>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</si>
  <si>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</si>
  <si>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</si>
  <si>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</si>
  <si>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</si>
  <si>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</si>
  <si>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</si>
  <si>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</si>
  <si>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</si>
  <si>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</si>
  <si>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</si>
  <si>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</si>
  <si>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</si>
  <si>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</si>
  <si>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</si>
  <si>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</si>
  <si>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</si>
  <si>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</si>
  <si>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</si>
  <si>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</si>
  <si>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</si>
  <si>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</si>
  <si>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</si>
  <si>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</si>
  <si>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</si>
  <si>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</si>
  <si>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</si>
  <si>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</si>
  <si>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</si>
  <si>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</si>
  <si>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</si>
  <si>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</si>
  <si>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</si>
  <si>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</si>
  <si>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</si>
  <si>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</si>
  <si>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</si>
  <si>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</si>
  <si>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</si>
  <si>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</si>
  <si>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</si>
  <si>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</si>
  <si>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</si>
  <si>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</si>
  <si>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</si>
  <si>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</si>
  <si>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</si>
  <si>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</si>
  <si>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</si>
  <si>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</si>
  <si>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</si>
  <si>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</si>
  <si>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</si>
  <si>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</si>
  <si>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</si>
  <si>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</si>
  <si>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</si>
  <si>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</si>
  <si>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</si>
  <si>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</si>
  <si>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</si>
  <si>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</si>
  <si>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</si>
  <si>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</si>
  <si>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</si>
  <si>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</si>
  <si>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</si>
  <si>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</si>
  <si>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</si>
  <si>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</si>
  <si>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</si>
  <si>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</si>
  <si>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</si>
  <si>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</si>
  <si>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</si>
  <si>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</si>
  <si>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</si>
  <si>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</si>
  <si>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</si>
  <si>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</si>
  <si>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</si>
  <si>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</si>
  <si>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</si>
  <si>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</si>
  <si>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</si>
  <si>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</si>
  <si>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</si>
  <si>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</si>
  <si>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</si>
  <si>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</si>
  <si>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</si>
  <si>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</si>
  <si>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</si>
  <si>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</si>
  <si>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</si>
  <si>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</si>
  <si>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</si>
  <si>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</si>
  <si>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</si>
  <si>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</si>
  <si>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</si>
  <si>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</si>
  <si>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</si>
  <si>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</si>
  <si>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</si>
  <si>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</si>
  <si>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</si>
  <si>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</si>
  <si>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</si>
  <si>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</si>
  <si>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</si>
  <si>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</si>
  <si>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</si>
  <si>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</si>
  <si>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</si>
  <si>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</si>
  <si>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</si>
  <si>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</si>
  <si>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</si>
  <si>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</si>
  <si>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</si>
  <si>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</si>
  <si>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</si>
  <si>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</si>
  <si>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</si>
  <si>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</si>
  <si>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</si>
  <si>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</si>
  <si>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</si>
  <si>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</si>
  <si>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</si>
  <si>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</si>
  <si>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</si>
  <si>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</si>
  <si>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</si>
  <si>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</si>
  <si>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</si>
  <si>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</si>
  <si>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</si>
  <si>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</si>
  <si>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</si>
  <si>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</si>
  <si>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</si>
  <si>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</si>
  <si>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</si>
  <si>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</si>
  <si>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</si>
  <si>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</si>
  <si>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</si>
  <si>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</si>
  <si>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</si>
  <si>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</si>
  <si>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</si>
  <si>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</si>
  <si>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</si>
  <si>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</si>
  <si>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</si>
  <si>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</si>
  <si>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</si>
  <si>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</si>
  <si>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</si>
  <si>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</si>
  <si>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</si>
  <si>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</si>
  <si>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</si>
  <si>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</si>
  <si>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</si>
  <si>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</si>
  <si>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</si>
  <si>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</si>
  <si>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</si>
  <si>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</si>
  <si>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</si>
  <si>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</si>
  <si>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</si>
  <si>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</si>
  <si>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</si>
  <si>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</si>
  <si>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</si>
  <si>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</si>
  <si>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</si>
  <si>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</si>
  <si>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</si>
  <si>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</si>
  <si>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</si>
  <si>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</si>
  <si>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</si>
  <si>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</si>
  <si>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</si>
  <si>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</si>
  <si>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</si>
  <si>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</si>
  <si>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</si>
  <si>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</si>
  <si>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</si>
  <si>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</si>
  <si>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</si>
  <si>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</si>
  <si>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</si>
  <si>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</si>
  <si>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</si>
  <si>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</si>
  <si>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</si>
  <si>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</si>
  <si>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</si>
  <si>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</si>
  <si>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</si>
  <si>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</si>
  <si>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</si>
  <si>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</si>
  <si>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</si>
  <si>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</si>
  <si>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</si>
  <si>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</si>
  <si>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</si>
  <si>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</si>
  <si>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</si>
  <si>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</si>
  <si>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</si>
  <si>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</si>
  <si>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</si>
  <si>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</si>
  <si>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</si>
  <si>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</si>
  <si>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</si>
  <si>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</si>
  <si>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</si>
  <si>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</si>
  <si>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</si>
  <si>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</si>
  <si>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</si>
  <si>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</si>
  <si>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</si>
  <si>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</si>
  <si>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</si>
  <si>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</si>
  <si>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</si>
  <si>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</si>
  <si>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</si>
  <si>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</si>
  <si>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</si>
  <si>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</si>
  <si>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</si>
  <si>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</si>
  <si>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</si>
  <si>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</si>
  <si>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</si>
  <si>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</si>
  <si>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</si>
  <si>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</si>
  <si>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</si>
  <si>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</si>
  <si>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</si>
  <si>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</si>
  <si>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</si>
  <si>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</si>
  <si>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</si>
  <si>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</si>
  <si>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</si>
  <si>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</si>
  <si>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</si>
  <si>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</si>
  <si>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</si>
  <si>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</si>
  <si>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</si>
  <si>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</si>
  <si>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</si>
  <si>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</si>
  <si>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</si>
  <si>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</si>
  <si>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</si>
  <si>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</si>
  <si>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</si>
  <si>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</si>
  <si>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</si>
  <si>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</si>
  <si>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</si>
  <si>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</si>
  <si>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</si>
  <si>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</si>
  <si>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</si>
  <si>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</si>
  <si>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</si>
  <si>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</si>
  <si>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</si>
  <si>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</si>
  <si>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</si>
  <si>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</si>
  <si>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</si>
  <si>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</si>
  <si>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</si>
  <si>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</si>
  <si>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</si>
  <si>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</si>
  <si>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</si>
  <si>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</si>
  <si>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</si>
  <si>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</si>
  <si>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</si>
  <si>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</si>
  <si>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</si>
  <si>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</si>
  <si>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</si>
  <si>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</si>
  <si>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</si>
  <si>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</si>
  <si>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</si>
  <si>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</si>
  <si>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</si>
  <si>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</si>
  <si>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</si>
  <si>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</si>
  <si>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</si>
  <si>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</si>
  <si>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</si>
  <si>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</si>
  <si>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</si>
  <si>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</si>
  <si>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</si>
  <si>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</si>
  <si>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</si>
  <si>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</si>
  <si>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</si>
  <si>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</si>
  <si>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</si>
  <si>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</si>
  <si>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</si>
  <si>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</si>
  <si>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</si>
  <si>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</si>
  <si>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</si>
  <si>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</si>
  <si>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</si>
  <si>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</si>
  <si>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</si>
  <si>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</si>
  <si>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</si>
  <si>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</si>
  <si>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</si>
  <si>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</si>
  <si>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</si>
  <si>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</si>
  <si>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</si>
  <si>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</si>
  <si>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</si>
  <si>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</si>
  <si>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</si>
  <si>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</si>
  <si>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</si>
  <si>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</si>
  <si>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</si>
  <si>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</si>
  <si>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</si>
  <si>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</si>
  <si>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</si>
  <si>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</si>
  <si>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</si>
  <si>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</si>
  <si>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</si>
  <si>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</si>
  <si>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</si>
  <si>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</si>
  <si>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</si>
  <si>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</si>
  <si>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</si>
  <si>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</si>
  <si>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</si>
  <si>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</si>
  <si>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</si>
  <si>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</si>
  <si>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</si>
  <si>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</si>
  <si>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</si>
  <si>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</si>
  <si>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</si>
  <si>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</si>
  <si>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</si>
  <si>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</si>
  <si>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</si>
  <si>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</si>
  <si>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</si>
  <si>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</si>
  <si>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</si>
  <si>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</si>
  <si>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</si>
  <si>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</si>
  <si>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</si>
  <si>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</si>
  <si>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</si>
  <si>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</si>
  <si>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</si>
  <si>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</si>
  <si>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</si>
  <si>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</si>
  <si>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</si>
  <si>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</si>
  <si>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</si>
  <si>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</si>
  <si>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</si>
  <si>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</si>
  <si>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</si>
  <si>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</si>
  <si>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</si>
  <si>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</si>
  <si>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</si>
  <si>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</si>
  <si>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</si>
  <si>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</si>
  <si>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</si>
  <si>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</si>
  <si>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</si>
  <si>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</si>
  <si>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</si>
  <si>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</si>
  <si>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</si>
  <si>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</si>
  <si>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</si>
  <si>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</si>
  <si>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</si>
  <si>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</si>
  <si>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</si>
  <si>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</si>
  <si>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</si>
  <si>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</si>
  <si>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</si>
  <si>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</si>
  <si>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</si>
  <si>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</si>
  <si>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</si>
  <si>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</si>
  <si>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</si>
  <si>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</si>
  <si>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</si>
  <si>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</si>
  <si>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</si>
  <si>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</si>
  <si>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</si>
  <si>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</si>
  <si>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</si>
  <si>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</si>
  <si>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</si>
  <si>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</si>
  <si>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</si>
  <si>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</si>
  <si>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</si>
  <si>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</si>
  <si>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</si>
  <si>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</si>
  <si>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</si>
  <si>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</si>
  <si>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</si>
  <si>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</si>
  <si>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</si>
  <si>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</si>
  <si>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</si>
  <si>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</si>
  <si>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</si>
  <si>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</si>
  <si>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</si>
  <si>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</si>
  <si>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</si>
  <si>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</si>
  <si>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</si>
  <si>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</si>
  <si>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</si>
  <si>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</si>
  <si>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</si>
  <si>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</si>
  <si>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</si>
  <si>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</si>
  <si>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</si>
  <si>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</si>
  <si>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</si>
  <si>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</si>
  <si>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</si>
  <si>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</si>
  <si>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</si>
  <si>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</si>
  <si>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</si>
  <si>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</si>
  <si>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</si>
  <si>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</si>
  <si>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</si>
  <si>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</si>
  <si>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</si>
  <si>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</si>
  <si>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</si>
  <si>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</si>
  <si>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</si>
  <si>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</si>
  <si>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</si>
  <si>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</si>
  <si>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</si>
  <si>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</si>
  <si>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</si>
  <si>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</si>
  <si>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</si>
  <si>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</si>
  <si>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</si>
  <si>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</si>
  <si>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</si>
  <si>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</si>
  <si>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</si>
  <si>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</si>
  <si>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</si>
  <si>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</si>
  <si>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</si>
  <si>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</si>
  <si>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</si>
  <si>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</si>
  <si>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</si>
  <si>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</si>
  <si>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</si>
  <si>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</si>
  <si>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</si>
  <si>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</si>
  <si>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</si>
  <si>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</si>
  <si>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</si>
  <si>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</si>
  <si>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</si>
  <si>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</si>
  <si>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</si>
  <si>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</si>
  <si>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</si>
  <si>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</si>
  <si>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</si>
  <si>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</si>
  <si>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</si>
  <si>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</si>
  <si>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</si>
  <si>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</si>
  <si>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</si>
  <si>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</si>
  <si>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</si>
  <si>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</si>
  <si>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</si>
  <si>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</si>
  <si>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</si>
  <si>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</si>
  <si>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</si>
  <si>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</si>
  <si>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</si>
  <si>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</si>
  <si>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</si>
  <si>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</si>
  <si>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</si>
  <si>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</si>
  <si>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</si>
  <si>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</si>
  <si>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</si>
  <si>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</si>
  <si>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</si>
  <si>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</si>
  <si>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</si>
  <si>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</si>
  <si>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</si>
  <si>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</si>
  <si>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</si>
  <si>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</si>
  <si>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</si>
  <si>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</si>
  <si>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</si>
  <si>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</si>
  <si>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</si>
  <si>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</si>
  <si>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</si>
  <si>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</si>
  <si>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</si>
  <si>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</si>
  <si>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</si>
  <si>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</si>
  <si>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</si>
  <si>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</si>
  <si>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</si>
  <si>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</si>
  <si>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</si>
  <si>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</si>
  <si>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</si>
  <si>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</si>
  <si>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</si>
  <si>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</si>
  <si>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</si>
  <si>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</si>
  <si>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</si>
  <si>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</si>
  <si>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</si>
  <si>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</si>
  <si>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</si>
  <si>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</si>
  <si>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</si>
  <si>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</si>
  <si>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</si>
  <si>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</si>
  <si>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</si>
  <si>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</si>
  <si>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</si>
  <si>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</si>
  <si>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</si>
  <si>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</si>
  <si>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</si>
  <si>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</si>
  <si>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</si>
  <si>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</si>
  <si>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</si>
  <si>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</si>
  <si>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</si>
  <si>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</si>
  <si>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</si>
  <si>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</si>
  <si>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</si>
  <si>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</si>
  <si>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</si>
  <si>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</si>
  <si>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</si>
  <si>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</si>
  <si>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</si>
  <si>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</si>
  <si>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</si>
  <si>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</si>
  <si>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</si>
  <si>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</si>
  <si>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</si>
  <si>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</si>
  <si>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</si>
  <si>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</si>
  <si>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</si>
  <si>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</si>
  <si>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</si>
  <si>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</si>
  <si>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</si>
  <si>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</si>
  <si>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</si>
  <si>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</si>
  <si>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</si>
  <si>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</si>
  <si>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</si>
  <si>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</si>
  <si>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</si>
  <si>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</si>
  <si>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</si>
  <si>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</si>
  <si>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</si>
  <si>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</si>
  <si>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</si>
  <si>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</si>
  <si>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</si>
  <si>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</si>
  <si>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</si>
  <si>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</si>
  <si>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</si>
  <si>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</si>
  <si>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</si>
  <si>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</si>
  <si>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</si>
  <si>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</si>
  <si>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</si>
  <si>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</si>
  <si>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</si>
  <si>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</si>
  <si>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</si>
  <si>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</si>
  <si>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</si>
  <si>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</si>
  <si>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</si>
  <si>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</si>
  <si>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</si>
  <si>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</si>
  <si>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</si>
  <si>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</si>
  <si>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</si>
  <si>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</si>
  <si>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</si>
  <si>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</si>
  <si>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</si>
  <si>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</si>
  <si>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</si>
  <si>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</si>
  <si>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</si>
  <si>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</si>
  <si>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</si>
  <si>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</si>
  <si>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</si>
  <si>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</si>
  <si>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</si>
  <si>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</si>
  <si>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</si>
  <si>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</si>
  <si>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</si>
  <si>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</si>
  <si>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</si>
  <si>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</si>
  <si>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</si>
  <si>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</si>
  <si>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</si>
  <si>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</si>
  <si>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</si>
  <si>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</si>
  <si>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</si>
  <si>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</si>
  <si>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</si>
  <si>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</si>
  <si>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</si>
  <si>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</si>
  <si>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</si>
  <si>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</si>
  <si>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</si>
  <si>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</si>
  <si>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</si>
  <si>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</si>
  <si>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</si>
  <si>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</si>
  <si>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</si>
  <si>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</si>
  <si>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</si>
  <si>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</si>
  <si>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</si>
  <si>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</si>
  <si>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</si>
  <si>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</si>
  <si>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</si>
  <si>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</si>
  <si>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</si>
  <si>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</si>
  <si>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</si>
  <si>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</si>
  <si>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</si>
  <si>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</si>
  <si>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</si>
  <si>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</si>
  <si>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</si>
  <si>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</si>
  <si>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</si>
  <si>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</si>
  <si>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</si>
  <si>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</si>
  <si>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</si>
  <si>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</si>
  <si>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</si>
  <si>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</si>
  <si>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</si>
  <si>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</si>
  <si>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</si>
  <si>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</si>
  <si>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</si>
  <si>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</si>
  <si>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</si>
  <si>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</si>
  <si>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</si>
  <si>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</si>
  <si>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</si>
  <si>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</si>
  <si>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</si>
  <si>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</si>
  <si>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</si>
  <si>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</si>
  <si>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</si>
  <si>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</si>
  <si>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</si>
  <si>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</si>
  <si>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</si>
  <si>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</si>
  <si>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</si>
  <si>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</si>
  <si>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</si>
  <si>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</si>
  <si>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</si>
  <si>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</si>
  <si>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</si>
  <si>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</si>
  <si>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</si>
  <si>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</si>
  <si>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</si>
  <si>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</si>
  <si>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</si>
  <si>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</si>
  <si>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</si>
  <si>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</si>
  <si>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</si>
  <si>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</si>
  <si>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</si>
  <si>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</si>
  <si>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</si>
  <si>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</si>
  <si>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</si>
  <si>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</si>
  <si>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</si>
  <si>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</si>
  <si>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</si>
  <si>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</si>
  <si>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</si>
  <si>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</si>
  <si>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</si>
  <si>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</si>
  <si>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</si>
  <si>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</si>
  <si>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</si>
  <si>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</si>
  <si>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</si>
  <si>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</si>
  <si>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</si>
  <si>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</si>
  <si>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</si>
  <si>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</si>
  <si>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</si>
  <si>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</si>
  <si>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</si>
  <si>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</si>
  <si>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</si>
  <si>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</si>
  <si>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</si>
  <si>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</si>
  <si>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</si>
  <si>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</si>
  <si>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</si>
  <si>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</si>
  <si>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</si>
  <si>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</si>
  <si>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</si>
  <si>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</si>
  <si>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</si>
  <si>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</si>
  <si>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</si>
  <si>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</si>
  <si>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</si>
  <si>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</si>
  <si>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</si>
  <si>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</si>
  <si>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</si>
  <si>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</si>
  <si>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</si>
  <si>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</si>
  <si>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</si>
  <si>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</si>
  <si>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</si>
  <si>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</si>
  <si>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</si>
  <si>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</si>
  <si>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</si>
  <si>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</si>
  <si>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</si>
  <si>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</si>
  <si>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</si>
  <si>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</si>
  <si>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</si>
  <si>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</si>
  <si>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</si>
  <si>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</si>
  <si>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</si>
  <si>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</si>
  <si>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</si>
  <si>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</si>
  <si>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</si>
  <si>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</si>
  <si>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</si>
  <si>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</si>
  <si>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</si>
  <si>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</si>
  <si>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</si>
  <si>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</si>
  <si>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</si>
  <si>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</si>
  <si>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</si>
  <si>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</si>
  <si>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</si>
  <si>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</si>
  <si>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</si>
  <si>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</si>
  <si>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</si>
  <si>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</si>
  <si>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</si>
  <si>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</si>
  <si>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</si>
  <si>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</si>
  <si>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</si>
  <si>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</si>
  <si>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</si>
  <si>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</si>
  <si>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</si>
  <si>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</si>
  <si>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</si>
  <si>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</si>
  <si>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</si>
  <si>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</si>
  <si>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</si>
  <si>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</si>
  <si>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</si>
  <si>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</si>
  <si>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</si>
  <si>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</si>
  <si>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</si>
  <si>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</si>
  <si>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</si>
  <si>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</si>
  <si>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</si>
  <si>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</si>
  <si>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</si>
  <si>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</si>
  <si>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</si>
  <si>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</si>
  <si>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</si>
  <si>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</si>
  <si>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</si>
  <si>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</si>
  <si>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</si>
  <si>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</si>
  <si>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</si>
  <si>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</si>
  <si>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</si>
  <si>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</si>
  <si>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</si>
  <si>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</si>
  <si>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</si>
  <si>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</si>
  <si>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</si>
  <si>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</si>
  <si>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</si>
  <si>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</si>
  <si>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</si>
  <si>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</si>
  <si>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</si>
  <si>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</si>
  <si>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</si>
  <si>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</si>
  <si>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</si>
  <si>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</si>
  <si>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</si>
  <si>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</si>
  <si>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</si>
  <si>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</si>
  <si>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</si>
  <si>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</si>
  <si>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</si>
  <si>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</si>
  <si>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</si>
  <si>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</si>
  <si>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</si>
  <si>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</si>
  <si>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</si>
  <si>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</si>
  <si>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</si>
  <si>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</si>
  <si>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</si>
  <si>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</si>
  <si>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</si>
  <si>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</si>
  <si>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</si>
  <si>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</si>
  <si>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</si>
  <si>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</si>
  <si>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</si>
  <si>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</si>
  <si>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</si>
  <si>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</si>
  <si>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</si>
  <si>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</si>
  <si>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</si>
  <si>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</si>
  <si>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</si>
  <si>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</si>
  <si>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</si>
  <si>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</si>
  <si>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</si>
  <si>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</si>
  <si>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</si>
  <si>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</si>
  <si>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</si>
  <si>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</si>
  <si>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</si>
  <si>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</si>
  <si>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</si>
  <si>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</si>
  <si>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</si>
  <si>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</si>
  <si>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</si>
  <si>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</si>
  <si>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</si>
  <si>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</si>
  <si>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</si>
  <si>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</si>
  <si>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</si>
  <si>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</si>
  <si>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</si>
  <si>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</si>
  <si>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</si>
  <si>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</si>
  <si>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</si>
  <si>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</si>
  <si>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</si>
  <si>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</si>
  <si>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</si>
  <si>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</si>
  <si>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</si>
  <si>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</si>
  <si>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</si>
  <si>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</si>
  <si>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</si>
  <si>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</si>
  <si>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</si>
  <si>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</si>
  <si>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</si>
  <si>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</si>
  <si>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</si>
  <si>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</si>
  <si>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</si>
  <si>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</si>
  <si>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</si>
  <si>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</si>
  <si>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</si>
  <si>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</si>
  <si>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</si>
  <si>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</si>
  <si>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</si>
  <si>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</si>
  <si>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</si>
  <si>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</si>
  <si>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</si>
  <si>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</si>
  <si>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</si>
  <si>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</si>
  <si>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</si>
  <si>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</si>
  <si>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</si>
  <si>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</si>
  <si>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</si>
  <si>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</si>
  <si>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</si>
  <si>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</si>
  <si>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</si>
  <si>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</si>
  <si>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</si>
  <si>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</si>
  <si>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</si>
  <si>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</si>
  <si>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</si>
  <si>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</si>
  <si>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</si>
  <si>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</si>
  <si>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</si>
  <si>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</si>
  <si>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</si>
  <si>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</si>
  <si>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</si>
  <si>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</si>
  <si>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</si>
  <si>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</si>
  <si>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</si>
  <si>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</si>
  <si>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</si>
  <si>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</si>
  <si>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</si>
  <si>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</si>
  <si>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</si>
  <si>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</si>
  <si>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</si>
  <si>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</si>
  <si>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</si>
  <si>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</si>
  <si>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</si>
  <si>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</si>
  <si>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</si>
  <si>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</si>
  <si>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</si>
  <si>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</si>
  <si>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</si>
  <si>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</si>
  <si>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</si>
  <si>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</si>
  <si>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</si>
  <si>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</si>
  <si>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</si>
  <si>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</si>
  <si>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</si>
  <si>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</si>
  <si>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</si>
  <si>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</si>
  <si>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</si>
  <si>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</si>
  <si>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</si>
  <si>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</si>
  <si>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</si>
  <si>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</si>
  <si>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</si>
  <si>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</si>
  <si>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</si>
  <si>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</si>
  <si>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</si>
  <si>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</si>
  <si>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</si>
  <si>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</si>
  <si>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</si>
  <si>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</si>
  <si>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</si>
  <si>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</si>
  <si>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</si>
  <si>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</si>
  <si>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</si>
  <si>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</si>
  <si>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</si>
  <si>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</si>
  <si>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</si>
  <si>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</si>
  <si>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</si>
  <si>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</si>
  <si>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</si>
  <si>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</si>
  <si>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</si>
  <si>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</si>
  <si>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</si>
  <si>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</si>
  <si>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</si>
  <si>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</si>
  <si>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</si>
  <si>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</si>
  <si>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</si>
  <si>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</si>
  <si>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</si>
  <si>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</si>
  <si>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</si>
  <si>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</si>
  <si>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</si>
  <si>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</si>
  <si>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</si>
  <si>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</si>
  <si>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</si>
  <si>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</si>
  <si>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</si>
  <si>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</si>
  <si>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</si>
  <si>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</si>
  <si>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</si>
  <si>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</si>
  <si>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</si>
  <si>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</si>
  <si>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</si>
  <si>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</si>
  <si>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</si>
  <si>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</si>
  <si>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</si>
  <si>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</si>
  <si>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</si>
  <si>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</si>
  <si>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</si>
  <si>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</si>
  <si>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</si>
  <si>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</si>
  <si>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</si>
  <si>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</si>
  <si>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</si>
  <si>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</si>
  <si>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</si>
  <si>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</si>
  <si>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</si>
  <si>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</si>
  <si>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</si>
  <si>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</si>
  <si>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</si>
  <si>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</si>
  <si>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</si>
  <si>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</si>
  <si>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</si>
  <si>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</si>
  <si>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</si>
  <si>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</si>
  <si>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</si>
  <si>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</si>
  <si>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</si>
  <si>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</si>
  <si>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</si>
  <si>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</si>
  <si>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</si>
  <si>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</si>
  <si>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</si>
  <si>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</si>
  <si>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</si>
  <si>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</si>
  <si>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</si>
  <si>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</si>
  <si>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</si>
  <si>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</si>
  <si>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</si>
  <si>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</si>
  <si>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</si>
  <si>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</si>
  <si>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</si>
  <si>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</si>
  <si>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</si>
  <si>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</si>
  <si>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</si>
  <si>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</si>
  <si>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</si>
  <si>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</si>
  <si>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</si>
  <si>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</si>
  <si>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</si>
  <si>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</si>
  <si>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</si>
  <si>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</si>
  <si>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</si>
  <si>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</si>
  <si>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</si>
  <si>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</si>
  <si>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</si>
  <si>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</si>
  <si>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</si>
  <si>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</si>
  <si>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</si>
  <si>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</si>
  <si>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</si>
  <si>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</si>
  <si>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</si>
  <si>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</si>
  <si>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</si>
  <si>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</si>
  <si>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</si>
  <si>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</si>
  <si>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</si>
  <si>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</si>
  <si>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</si>
  <si>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</si>
  <si>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</si>
  <si>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</si>
  <si>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</si>
  <si>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</si>
  <si>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</si>
  <si>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</si>
  <si>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</si>
  <si>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</si>
  <si>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</si>
  <si>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</si>
  <si>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</si>
  <si>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</si>
  <si>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</si>
  <si>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</si>
  <si>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</si>
  <si>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</si>
  <si>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</si>
  <si>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</si>
  <si>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</si>
  <si>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</si>
  <si>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</si>
  <si>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</si>
  <si>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</si>
  <si>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</si>
  <si>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</si>
  <si>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</si>
  <si>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</si>
  <si>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</si>
  <si>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</si>
  <si>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</si>
  <si>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</si>
  <si>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</si>
  <si>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</si>
  <si>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</si>
  <si>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</si>
  <si>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</si>
  <si>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</si>
  <si>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</si>
  <si>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</si>
  <si>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</si>
  <si>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</si>
  <si>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</si>
  <si>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</si>
  <si>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</si>
  <si>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</si>
  <si>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</si>
  <si>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</si>
  <si>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</si>
  <si>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</si>
  <si>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</si>
  <si>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</si>
  <si>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</si>
  <si>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</si>
  <si>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</si>
  <si>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</si>
  <si>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</si>
  <si>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</si>
  <si>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</si>
  <si>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</si>
  <si>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</si>
  <si>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</si>
  <si>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</si>
  <si>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</si>
  <si>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</si>
  <si>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</si>
  <si>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</si>
  <si>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</si>
  <si>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</si>
  <si>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</si>
  <si>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</si>
  <si>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</si>
  <si>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</si>
  <si>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</si>
  <si>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</si>
  <si>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</si>
  <si>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</si>
  <si>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</si>
  <si>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</si>
  <si>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</si>
  <si>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</si>
  <si>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</si>
  <si>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</si>
  <si>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</si>
  <si>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</si>
  <si>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</si>
  <si>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</si>
  <si>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</si>
  <si>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</si>
  <si>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</si>
  <si>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</si>
  <si>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</si>
  <si>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</si>
  <si>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</si>
  <si>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</si>
  <si>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</si>
  <si>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</si>
  <si>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</si>
  <si>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</si>
  <si>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</si>
  <si>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</si>
  <si>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</si>
  <si>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</si>
  <si>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</si>
  <si>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</si>
  <si>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</si>
  <si>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</si>
  <si>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</si>
  <si>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</si>
  <si>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</si>
  <si>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</si>
  <si>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</si>
  <si>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</si>
  <si>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</si>
  <si>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</si>
  <si>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</si>
  <si>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</si>
  <si>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</si>
  <si>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</si>
  <si>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</si>
  <si>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</si>
  <si>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</si>
  <si>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</si>
  <si>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</si>
  <si>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</si>
  <si>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</si>
  <si>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</si>
  <si>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</si>
  <si>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</si>
  <si>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</si>
  <si>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</si>
  <si>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</si>
  <si>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</si>
  <si>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</si>
  <si>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</si>
  <si>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</si>
  <si>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</si>
  <si>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</si>
  <si>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</si>
  <si>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</si>
  <si>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</si>
  <si>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</si>
  <si>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</si>
  <si>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</si>
  <si>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</si>
  <si>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</si>
  <si>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</si>
  <si>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</si>
  <si>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</si>
  <si>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</si>
  <si>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</si>
  <si>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</si>
  <si>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</si>
  <si>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</si>
  <si>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</si>
  <si>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</si>
  <si>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</si>
  <si>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</si>
  <si>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</si>
  <si>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</si>
  <si>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</si>
  <si>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</si>
  <si>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</si>
  <si>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</si>
  <si>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</si>
  <si>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</si>
  <si>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</si>
  <si>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</si>
  <si>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</si>
  <si>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</si>
  <si>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</si>
  <si>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</si>
  <si>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</si>
  <si>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</si>
  <si>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</si>
  <si>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</si>
  <si>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</si>
  <si>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</si>
  <si>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</si>
  <si>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</si>
  <si>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</si>
  <si>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</si>
  <si>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</si>
  <si>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</si>
  <si>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</si>
  <si>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</si>
  <si>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</si>
  <si>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</si>
  <si>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</si>
  <si>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</si>
  <si>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</si>
  <si>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</si>
  <si>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</si>
  <si>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</si>
  <si>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</si>
  <si>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</si>
  <si>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</si>
  <si>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</si>
  <si>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</si>
  <si>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</si>
  <si>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</si>
  <si>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</si>
  <si>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</si>
  <si>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</si>
  <si>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</si>
  <si>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</si>
  <si>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</si>
  <si>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</si>
  <si>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</si>
  <si>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</si>
  <si>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</si>
  <si>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</si>
  <si>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</si>
  <si>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</si>
  <si>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</si>
  <si>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</si>
  <si>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</si>
  <si>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</si>
  <si>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</si>
  <si>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</si>
  <si>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</si>
  <si>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</si>
  <si>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</si>
  <si>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</si>
  <si>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</si>
  <si>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</si>
  <si>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</si>
  <si>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</si>
  <si>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</si>
  <si>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</si>
  <si>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</si>
  <si>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</si>
  <si>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</si>
  <si>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</si>
  <si>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</si>
  <si>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</si>
  <si>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</si>
  <si>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</si>
  <si>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</si>
  <si>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</si>
  <si>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</si>
  <si>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</si>
  <si>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</si>
  <si>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</si>
  <si>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</si>
  <si>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</si>
  <si>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</si>
  <si>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</si>
  <si>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</si>
  <si>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</si>
  <si>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</si>
  <si>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</si>
  <si>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</si>
  <si>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</si>
  <si>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</si>
  <si>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</si>
  <si>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</si>
  <si>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</si>
  <si>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</si>
  <si>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</si>
  <si>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</si>
  <si>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</si>
  <si>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</si>
  <si>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</si>
  <si>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</si>
  <si>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</si>
  <si>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</si>
  <si>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</si>
  <si>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</si>
  <si>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</si>
  <si>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</si>
  <si>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</si>
  <si>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</si>
  <si>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</si>
  <si>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</si>
  <si>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</si>
  <si>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</si>
  <si>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</si>
  <si>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</si>
  <si>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</si>
  <si>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</si>
  <si>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</si>
  <si>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</si>
  <si>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</si>
  <si>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</si>
  <si>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</si>
  <si>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</si>
  <si>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</si>
  <si>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</si>
  <si>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</si>
  <si>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</si>
  <si>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</si>
  <si>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</si>
  <si>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</si>
  <si>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</si>
  <si>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</si>
  <si>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</si>
  <si>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</si>
  <si>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</si>
  <si>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</si>
  <si>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</si>
  <si>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</si>
  <si>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</si>
  <si>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</si>
  <si>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</si>
  <si>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</si>
  <si>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</si>
  <si>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</si>
  <si>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</si>
  <si>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</si>
  <si>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</si>
  <si>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</si>
  <si>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</si>
  <si>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</si>
  <si>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</si>
  <si>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</si>
  <si>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</si>
  <si>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</si>
  <si>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</si>
  <si>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</si>
  <si>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</si>
  <si>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</si>
  <si>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</si>
  <si>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</si>
  <si>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</si>
  <si>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</si>
  <si>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</si>
  <si>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</si>
  <si>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</si>
  <si>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</si>
  <si>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</si>
  <si>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</si>
  <si>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</si>
  <si>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</si>
  <si>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</si>
  <si>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</si>
  <si>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</si>
  <si>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</si>
  <si>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</si>
  <si>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</si>
  <si>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</si>
  <si>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</si>
  <si>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</si>
  <si>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</si>
  <si>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</si>
  <si>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</si>
  <si>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</si>
  <si>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</si>
  <si>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</si>
  <si>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</si>
  <si>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</si>
  <si>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</si>
  <si>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</si>
  <si>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</si>
  <si>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</si>
  <si>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</si>
  <si>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</si>
  <si>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</si>
  <si>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</si>
  <si>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</si>
  <si>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</si>
  <si>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</si>
  <si>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</si>
  <si>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</si>
  <si>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</si>
  <si>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</si>
  <si>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</si>
  <si>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</si>
  <si>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</si>
  <si>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</si>
  <si>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</si>
  <si>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</si>
  <si>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</si>
  <si>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</si>
  <si>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</si>
  <si>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</si>
  <si>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</si>
  <si>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</si>
  <si>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</si>
  <si>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</si>
  <si>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</si>
  <si>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</si>
  <si>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</si>
  <si>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</si>
  <si>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</si>
  <si>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</si>
  <si>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</si>
  <si>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</si>
  <si>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</si>
  <si>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</si>
  <si>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</si>
  <si>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</si>
  <si>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</si>
  <si>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</si>
  <si>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</si>
  <si>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</si>
  <si>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</si>
  <si>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</si>
  <si>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</si>
  <si>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</si>
  <si>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</si>
  <si>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</si>
  <si>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</si>
  <si>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</si>
  <si>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</si>
  <si>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</si>
  <si>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</si>
  <si>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</si>
  <si>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</si>
  <si>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</si>
  <si>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</si>
  <si>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</si>
  <si>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</si>
  <si>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</si>
  <si>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</si>
  <si>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</si>
  <si>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</si>
  <si>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</si>
  <si>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</si>
  <si>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</si>
  <si>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</si>
  <si>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</si>
  <si>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</si>
  <si>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</si>
  <si>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</si>
  <si>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</si>
  <si>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</si>
  <si>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</si>
  <si>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</si>
  <si>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</si>
  <si>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</si>
  <si>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</si>
  <si>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</si>
  <si>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</si>
  <si>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</si>
  <si>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</si>
  <si>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</si>
  <si>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</si>
  <si>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</si>
  <si>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</si>
  <si>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</si>
  <si>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</si>
  <si>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</si>
  <si>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</si>
  <si>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</si>
  <si>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</si>
  <si>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</si>
  <si>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</si>
  <si>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</si>
  <si>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</si>
  <si>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</si>
  <si>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</si>
  <si>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</si>
  <si>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</si>
  <si>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</si>
  <si>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</si>
  <si>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</si>
  <si>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</si>
  <si>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</si>
  <si>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</si>
  <si>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</si>
  <si>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</si>
  <si>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</si>
  <si>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</si>
  <si>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</si>
  <si>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</si>
  <si>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</si>
  <si>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</si>
  <si>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</si>
  <si>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</si>
  <si>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</si>
  <si>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</si>
  <si>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</si>
  <si>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</si>
  <si>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</si>
  <si>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</si>
  <si>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</si>
  <si>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</si>
  <si>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</si>
  <si>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</si>
  <si>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</si>
  <si>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</si>
  <si>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</si>
  <si>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</si>
  <si>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</si>
  <si>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</si>
  <si>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</si>
  <si>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</si>
  <si>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</si>
  <si>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</si>
  <si>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</si>
  <si>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</si>
  <si>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</si>
  <si>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</si>
  <si>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</si>
  <si>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</si>
  <si>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</si>
  <si>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</si>
  <si>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</si>
  <si>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</si>
  <si>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</si>
  <si>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</si>
  <si>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</si>
  <si>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</si>
  <si>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</si>
  <si>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</si>
  <si>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</si>
  <si>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</si>
  <si>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</si>
  <si>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</si>
  <si>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</si>
  <si>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</si>
  <si>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</si>
  <si>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</si>
  <si>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</si>
  <si>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</si>
  <si>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</si>
  <si>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</si>
  <si>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</si>
  <si>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</si>
  <si>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</si>
  <si>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</si>
  <si>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</si>
  <si>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</si>
  <si>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</si>
  <si>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</si>
  <si>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</si>
  <si>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</si>
  <si>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</si>
  <si>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</si>
  <si>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</si>
  <si>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</si>
  <si>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</si>
  <si>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</si>
  <si>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</si>
  <si>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</si>
  <si>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</si>
  <si>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</si>
  <si>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</si>
  <si>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</si>
  <si>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</si>
  <si>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</si>
  <si>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</si>
  <si>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</si>
  <si>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</si>
  <si>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</si>
  <si>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</si>
  <si>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</si>
  <si>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</si>
  <si>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</si>
  <si>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</si>
  <si>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</si>
  <si>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</si>
  <si>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</si>
  <si>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</si>
  <si>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</si>
  <si>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</si>
  <si>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</si>
  <si>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</si>
  <si>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</si>
  <si>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</si>
  <si>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</si>
  <si>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</si>
  <si>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</si>
  <si>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</si>
  <si>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</si>
  <si>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</si>
  <si>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</si>
  <si>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</si>
  <si>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</si>
  <si>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</si>
  <si>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</si>
  <si>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</si>
  <si>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</si>
  <si>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</si>
  <si>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</si>
  <si>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</si>
  <si>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</si>
  <si>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</si>
  <si>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</si>
  <si>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</si>
  <si>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</si>
  <si>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</si>
  <si>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</si>
  <si>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</si>
  <si>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</si>
  <si>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</si>
  <si>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</si>
  <si>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</si>
  <si>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</si>
  <si>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</si>
  <si>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</si>
  <si>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</si>
  <si>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</si>
  <si>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</si>
  <si>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</si>
  <si>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</si>
  <si>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</si>
  <si>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</si>
  <si>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</si>
  <si>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</si>
  <si>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</si>
  <si>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</si>
  <si>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</si>
  <si>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</si>
  <si>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</si>
  <si>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</si>
  <si>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</si>
  <si>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</si>
  <si>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</si>
  <si>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</si>
  <si>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</si>
  <si>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</si>
  <si>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</si>
  <si>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</si>
  <si>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</si>
  <si>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</si>
  <si>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</si>
  <si>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</si>
  <si>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</si>
  <si>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</si>
  <si>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</si>
  <si>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</si>
  <si>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</si>
  <si>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</si>
  <si>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</si>
  <si>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</si>
  <si>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</si>
  <si>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</si>
  <si>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</si>
  <si>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</si>
  <si>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</si>
  <si>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</si>
  <si>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</si>
  <si>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</si>
  <si>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</si>
  <si>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</si>
  <si>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</si>
  <si>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</si>
  <si>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</si>
  <si>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</si>
  <si>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</si>
  <si>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</si>
  <si>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</si>
  <si>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</si>
  <si>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</si>
  <si>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</si>
  <si>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</si>
  <si>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</si>
  <si>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</si>
  <si>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</si>
  <si>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</si>
  <si>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</si>
  <si>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</si>
  <si>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</si>
  <si>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</si>
  <si>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</si>
  <si>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</si>
  <si>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</si>
  <si>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</si>
  <si>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</si>
  <si>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</si>
  <si>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</si>
  <si>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</si>
  <si>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</si>
  <si>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</si>
  <si>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</si>
  <si>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</si>
  <si>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</si>
  <si>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</si>
  <si>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</si>
  <si>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</si>
  <si>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</si>
  <si>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</si>
  <si>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</si>
  <si>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</si>
  <si>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</si>
  <si>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</si>
  <si>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</si>
  <si>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</si>
  <si>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</si>
  <si>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</si>
  <si>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</si>
  <si>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</si>
  <si>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</si>
  <si>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</si>
  <si>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</si>
  <si>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</si>
  <si>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</si>
  <si>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</si>
  <si>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</si>
  <si>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</si>
  <si>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</si>
  <si>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</si>
  <si>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</si>
  <si>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</si>
  <si>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</si>
  <si>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</si>
  <si>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</si>
  <si>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</si>
  <si>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</si>
  <si>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</si>
  <si>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</si>
  <si>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</si>
  <si>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</si>
  <si>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</si>
  <si>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</si>
  <si>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</si>
  <si>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</si>
  <si>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</si>
  <si>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</si>
  <si>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</si>
  <si>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</si>
  <si>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</si>
  <si>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</si>
  <si>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</si>
  <si>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</si>
  <si>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</si>
  <si>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</si>
  <si>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</si>
  <si>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</si>
  <si>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</si>
  <si>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</si>
  <si>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</si>
  <si>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</si>
  <si>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</si>
  <si>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</si>
  <si>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</si>
  <si>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</si>
  <si>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</si>
  <si>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</si>
  <si>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</si>
  <si>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</si>
  <si>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</si>
  <si>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</si>
  <si>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</si>
  <si>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</si>
  <si>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</si>
  <si>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</si>
  <si>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</si>
  <si>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</si>
  <si>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</si>
  <si>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</si>
  <si>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</si>
  <si>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</si>
  <si>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</si>
  <si>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</si>
  <si>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</si>
  <si>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</si>
  <si>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</si>
  <si>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</si>
  <si>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</si>
  <si>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</si>
  <si>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</si>
  <si>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</si>
  <si>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</si>
  <si>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</si>
  <si>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</si>
  <si>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</si>
  <si>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</si>
  <si>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</si>
  <si>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</si>
  <si>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</si>
  <si>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</si>
  <si>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</si>
  <si>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</si>
  <si>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</si>
  <si>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</si>
  <si>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</si>
  <si>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</si>
  <si>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</si>
  <si>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</si>
  <si>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</si>
  <si>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</si>
  <si>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</si>
  <si>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</si>
  <si>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</si>
  <si>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</si>
  <si>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</si>
  <si>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</si>
  <si>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</si>
  <si>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</si>
  <si>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</si>
  <si>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</si>
  <si>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</si>
  <si>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</si>
  <si>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</si>
  <si>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</si>
  <si>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</si>
  <si>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</si>
  <si>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</si>
  <si>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</si>
  <si>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</si>
  <si>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</si>
  <si>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</si>
  <si>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</si>
  <si>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</si>
  <si>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</si>
  <si>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</si>
  <si>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</si>
  <si>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</si>
  <si>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</si>
  <si>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</si>
  <si>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</si>
  <si>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</si>
  <si>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</si>
  <si>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</si>
  <si>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</si>
  <si>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</si>
  <si>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</si>
  <si>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</si>
  <si>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</si>
  <si>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</si>
  <si>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</si>
  <si>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</si>
  <si>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</si>
  <si>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</si>
  <si>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</si>
  <si>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</si>
  <si>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</si>
  <si>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</si>
  <si>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</si>
  <si>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</si>
  <si>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</si>
  <si>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</si>
  <si>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</si>
  <si>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</si>
  <si>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</si>
  <si>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</si>
  <si>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</si>
  <si>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</si>
  <si>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</si>
  <si>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</si>
  <si>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</si>
  <si>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</si>
  <si>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</si>
  <si>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</si>
  <si>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</si>
  <si>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</si>
  <si>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</si>
  <si>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</si>
  <si>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</si>
  <si>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</si>
  <si>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</si>
  <si>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</si>
  <si>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</si>
  <si>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</si>
  <si>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</si>
  <si>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</si>
  <si>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</si>
  <si>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</si>
  <si>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</si>
  <si>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</si>
  <si>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</si>
  <si>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</si>
  <si>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</si>
  <si>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</si>
  <si>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</si>
  <si>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</si>
  <si>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</si>
  <si>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</si>
  <si>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</si>
  <si>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</si>
  <si>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</si>
  <si>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</si>
  <si>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</si>
  <si>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</si>
  <si>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</si>
  <si>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</si>
  <si>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</si>
  <si>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</si>
  <si>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</si>
  <si>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</si>
  <si>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</si>
  <si>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</si>
  <si>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</si>
  <si>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</si>
  <si>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</si>
  <si>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</si>
  <si>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</si>
  <si>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</si>
  <si>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</si>
  <si>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</si>
  <si>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</si>
  <si>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</si>
  <si>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</si>
  <si>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</si>
  <si>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</si>
  <si>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</si>
  <si>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</si>
  <si>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</si>
  <si>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</si>
  <si>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</si>
  <si>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</si>
  <si>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</si>
  <si>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</si>
  <si>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</si>
  <si>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</si>
  <si>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</si>
  <si>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</si>
  <si>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</si>
  <si>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</si>
  <si>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</si>
  <si>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</si>
  <si>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</si>
  <si>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</si>
  <si>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</si>
  <si>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</si>
  <si>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</si>
  <si>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</si>
  <si>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</si>
  <si>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</si>
  <si>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</si>
  <si>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</si>
  <si>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</si>
  <si>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</si>
  <si>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</si>
  <si>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</si>
  <si>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</si>
  <si>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</si>
  <si>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</si>
  <si>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</si>
  <si>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</si>
  <si>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</si>
  <si>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</si>
  <si>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</si>
  <si>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</si>
  <si>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</si>
  <si>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</si>
  <si>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</si>
  <si>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</si>
  <si>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</si>
  <si>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</si>
  <si>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</si>
  <si>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</si>
  <si>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</si>
  <si>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</si>
  <si>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</si>
  <si>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</si>
  <si>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</si>
  <si>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</si>
  <si>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</si>
  <si>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</si>
  <si>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</si>
  <si>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</si>
  <si>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</si>
  <si>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</si>
  <si>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</si>
  <si>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</si>
  <si>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</si>
  <si>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</si>
  <si>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</si>
  <si>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</si>
  <si>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</si>
  <si>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</si>
  <si>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</si>
  <si>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</si>
  <si>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</si>
  <si>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</si>
  <si>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</si>
  <si>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</si>
  <si>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</si>
  <si>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</si>
  <si>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</si>
  <si>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</si>
  <si>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</si>
  <si>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</si>
  <si>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</si>
  <si>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</si>
  <si>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</si>
  <si>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</si>
  <si>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</si>
  <si>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</si>
  <si>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</si>
  <si>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</si>
  <si>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</si>
  <si>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</si>
  <si>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</si>
  <si>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</si>
  <si>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</si>
  <si>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</si>
  <si>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</si>
  <si>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</si>
  <si>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</si>
  <si>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</si>
  <si>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</si>
  <si>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</si>
  <si>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</si>
  <si>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</si>
  <si>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</si>
  <si>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</si>
  <si>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</si>
  <si>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</si>
  <si>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</si>
  <si>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</si>
  <si>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</si>
  <si>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</si>
  <si>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</si>
  <si>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</si>
  <si>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</si>
  <si>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</si>
  <si>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</si>
  <si>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</si>
  <si>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</si>
  <si>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</si>
  <si>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</si>
  <si>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</si>
  <si>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</si>
  <si>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</si>
  <si>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</si>
  <si>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</si>
  <si>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</si>
  <si>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</si>
  <si>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</si>
  <si>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</si>
  <si>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</si>
  <si>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</si>
  <si>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</si>
  <si>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</si>
  <si>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</si>
  <si>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</si>
  <si>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</si>
  <si>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</si>
  <si>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</si>
  <si>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</si>
  <si>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</si>
  <si>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</si>
  <si>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</si>
  <si>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</si>
  <si>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</si>
  <si>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</si>
  <si>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</si>
  <si>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</si>
  <si>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</si>
  <si>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</si>
  <si>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</si>
  <si>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</si>
  <si>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</si>
  <si>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</si>
  <si>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</si>
  <si>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</si>
  <si>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</si>
  <si>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</si>
  <si>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</si>
  <si>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</si>
  <si>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</si>
  <si>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</si>
  <si>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</si>
  <si>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</si>
  <si>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</si>
  <si>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</si>
  <si>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</si>
  <si>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</si>
  <si>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</si>
  <si>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</si>
  <si>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</si>
  <si>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</si>
  <si>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</si>
  <si>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</si>
  <si>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</si>
  <si>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</si>
  <si>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</si>
  <si>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</si>
  <si>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</si>
  <si>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</si>
  <si>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</si>
  <si>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</si>
  <si>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</si>
  <si>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</si>
  <si>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</si>
  <si>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</si>
  <si>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</si>
  <si>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</si>
  <si>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</si>
  <si>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</si>
  <si>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</si>
  <si>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</si>
  <si>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</si>
  <si>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</si>
  <si>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</si>
  <si>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</si>
  <si>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</si>
  <si>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</si>
  <si>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</si>
  <si>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</si>
  <si>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</si>
  <si>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</si>
  <si>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</si>
  <si>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</si>
  <si>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</si>
  <si>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</si>
  <si>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</si>
  <si>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</si>
  <si>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</si>
  <si>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</si>
  <si>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</si>
  <si>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</si>
  <si>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</si>
  <si>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</si>
  <si>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</si>
  <si>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</si>
  <si>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</si>
  <si>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</si>
  <si>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</si>
  <si>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</si>
  <si>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</si>
  <si>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</si>
  <si>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</si>
  <si>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</si>
  <si>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</si>
  <si>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</si>
  <si>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</si>
  <si>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</si>
  <si>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</si>
  <si>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</si>
  <si>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</si>
  <si>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</si>
  <si>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</si>
  <si>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</si>
  <si>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</si>
  <si>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</si>
  <si>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</si>
  <si>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</si>
  <si>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</si>
  <si>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</si>
  <si>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</si>
  <si>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</si>
  <si>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</si>
  <si>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</si>
  <si>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</si>
  <si>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</si>
  <si>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</si>
  <si>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</si>
  <si>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</si>
  <si>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</si>
  <si>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</si>
  <si>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</si>
  <si>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</si>
  <si>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</si>
  <si>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</si>
  <si>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</si>
  <si>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</si>
  <si>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</si>
  <si>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</si>
  <si>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</si>
  <si>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</si>
  <si>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</si>
  <si>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</si>
  <si>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</si>
  <si>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</si>
  <si>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</si>
  <si>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</si>
  <si>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</si>
  <si>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</si>
  <si>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</si>
  <si>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</si>
  <si>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</si>
  <si>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</si>
  <si>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</si>
  <si>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</si>
  <si>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</si>
  <si>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</si>
  <si>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</si>
  <si>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</si>
  <si>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</si>
  <si>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</si>
  <si>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</si>
  <si>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</si>
  <si>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</si>
  <si>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</si>
  <si>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</si>
  <si>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</si>
  <si>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</si>
  <si>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</si>
  <si>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</si>
  <si>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</si>
  <si>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</si>
  <si>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</si>
  <si>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</si>
  <si>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</si>
  <si>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</si>
  <si>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</si>
  <si>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</si>
  <si>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</si>
  <si>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</si>
  <si>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</si>
  <si>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</si>
  <si>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</si>
  <si>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</si>
  <si>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</si>
  <si>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</si>
  <si>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</si>
  <si>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</si>
  <si>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</si>
  <si>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</si>
  <si>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</si>
  <si>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</si>
  <si>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</si>
  <si>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</si>
  <si>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</si>
  <si>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</si>
  <si>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</si>
  <si>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</si>
  <si>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</si>
  <si>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</si>
  <si>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</si>
  <si>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</si>
  <si>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</si>
  <si>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</si>
  <si>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</si>
  <si>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</si>
  <si>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</si>
  <si>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</si>
  <si>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</si>
  <si>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</si>
  <si>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</si>
  <si>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</si>
  <si>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</si>
  <si>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</si>
  <si>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</si>
  <si>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</si>
  <si>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</si>
  <si>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</si>
  <si>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</si>
  <si>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</si>
  <si>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</si>
  <si>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</si>
  <si>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</si>
  <si>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</si>
  <si>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</si>
  <si>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</si>
  <si>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</si>
  <si>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</si>
  <si>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</si>
  <si>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</si>
  <si>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</si>
  <si>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</si>
  <si>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</si>
  <si>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</si>
  <si>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</si>
  <si>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</si>
  <si>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</si>
  <si>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</si>
  <si>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</si>
  <si>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</si>
  <si>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</si>
  <si>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</si>
  <si>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</si>
  <si>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</si>
  <si>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</si>
  <si>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</si>
  <si>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</si>
  <si>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</si>
  <si>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</si>
  <si>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</si>
  <si>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</si>
  <si>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</si>
  <si>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</si>
  <si>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</si>
  <si>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</si>
  <si>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</si>
  <si>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</si>
  <si>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</si>
  <si>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</si>
  <si>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</si>
  <si>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</si>
  <si>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</si>
  <si>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</si>
  <si>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</si>
  <si>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</si>
  <si>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</si>
  <si>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</si>
  <si>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</si>
  <si>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</si>
  <si>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</si>
  <si>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</si>
  <si>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</si>
  <si>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</si>
  <si>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</si>
  <si>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</si>
  <si>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</si>
  <si>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</si>
  <si>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</si>
  <si>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</si>
  <si>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</si>
  <si>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</si>
  <si>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</si>
  <si>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</si>
  <si>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</si>
  <si>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</si>
  <si>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</si>
  <si>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</si>
  <si>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</si>
  <si>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</si>
  <si>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</si>
  <si>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</si>
  <si>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</si>
  <si>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</si>
  <si>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</si>
  <si>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</si>
  <si>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</si>
  <si>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</si>
  <si>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</si>
  <si>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</si>
  <si>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</si>
  <si>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</si>
  <si>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</si>
  <si>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</si>
  <si>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</si>
  <si>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</si>
  <si>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</si>
  <si>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</si>
  <si>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</si>
  <si>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</si>
  <si>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</si>
  <si>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</si>
  <si>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</si>
  <si>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</si>
  <si>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</si>
  <si>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</si>
  <si>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</si>
  <si>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</si>
  <si>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</si>
  <si>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</si>
  <si>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</si>
  <si>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</si>
  <si>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</si>
  <si>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</si>
  <si>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</si>
  <si>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</si>
  <si>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</si>
  <si>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</si>
  <si>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</si>
  <si>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</si>
  <si>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</si>
  <si>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</si>
  <si>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</si>
  <si>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</si>
  <si>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</si>
  <si>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</si>
  <si>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</si>
  <si>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</si>
  <si>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</si>
  <si>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</si>
  <si>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</si>
  <si>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</si>
  <si>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</si>
  <si>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</si>
  <si>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</si>
  <si>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</si>
  <si>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</si>
  <si>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</si>
  <si>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</si>
  <si>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</si>
  <si>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</si>
  <si>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</si>
  <si>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</si>
  <si>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</si>
  <si>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</si>
  <si>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</si>
  <si>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</si>
  <si>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</si>
  <si>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</si>
  <si>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</si>
  <si>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</si>
  <si>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</si>
  <si>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</si>
  <si>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</si>
  <si>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</si>
  <si>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</si>
  <si>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</si>
  <si>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</si>
  <si>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</si>
  <si>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</si>
  <si>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</si>
  <si>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</si>
  <si>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</si>
  <si>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</si>
  <si>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</si>
  <si>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</si>
  <si>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</si>
  <si>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</si>
  <si>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</si>
  <si>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</si>
  <si>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</si>
  <si>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</si>
  <si>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</si>
  <si>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</si>
  <si>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</si>
  <si>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</si>
  <si>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</si>
  <si>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</si>
  <si>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</si>
  <si>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</si>
  <si>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</si>
  <si>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</si>
  <si>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</si>
  <si>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</si>
  <si>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</si>
  <si>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</si>
  <si>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</si>
  <si>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</si>
  <si>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</si>
  <si>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</si>
  <si>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</si>
  <si>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</si>
  <si>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</si>
  <si>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</si>
  <si>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</si>
  <si>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</si>
  <si>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</si>
  <si>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</si>
  <si>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</si>
  <si>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</si>
  <si>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</si>
  <si>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</si>
  <si>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</si>
  <si>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</si>
  <si>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</si>
  <si>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</si>
  <si>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</si>
  <si>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</si>
  <si>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</si>
  <si>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</si>
  <si>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</si>
  <si>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</si>
  <si>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</si>
  <si>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</si>
  <si>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</si>
  <si>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</si>
  <si>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</si>
  <si>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</si>
  <si>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</si>
  <si>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</si>
  <si>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</si>
  <si>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</si>
  <si>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</si>
  <si>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</si>
  <si>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</si>
  <si>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</si>
  <si>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</si>
  <si>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</si>
  <si>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</si>
  <si>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</si>
  <si>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</si>
  <si>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</si>
  <si>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</si>
  <si>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</si>
  <si>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</si>
  <si>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</si>
  <si>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</si>
  <si>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</si>
  <si>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</si>
  <si>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</si>
  <si>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</si>
  <si>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</si>
  <si>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</si>
  <si>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</si>
  <si>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</si>
  <si>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</si>
  <si>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</si>
  <si>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</si>
  <si>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</si>
  <si>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</si>
  <si>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</si>
  <si>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</si>
  <si>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</si>
  <si>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</si>
  <si>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</si>
  <si>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</si>
  <si>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</si>
  <si>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</si>
  <si>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</si>
  <si>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</si>
  <si>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</si>
  <si>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</si>
  <si>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</si>
  <si>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</si>
  <si>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</si>
  <si>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</si>
  <si>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</si>
  <si>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</si>
  <si>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</si>
  <si>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</si>
  <si>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</si>
  <si>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</si>
  <si>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</si>
  <si>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</si>
  <si>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</si>
  <si>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</si>
  <si>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</si>
  <si>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</si>
  <si>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</si>
  <si>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</si>
  <si>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</si>
  <si>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</si>
  <si>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</si>
  <si>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</si>
  <si>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</si>
  <si>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</si>
  <si>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</si>
  <si>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</si>
  <si>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</si>
  <si>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</si>
  <si>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</si>
  <si>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</si>
  <si>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</si>
  <si>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</si>
  <si>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</si>
  <si>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</si>
  <si>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</si>
  <si>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</si>
  <si>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</si>
  <si>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</si>
  <si>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</si>
  <si>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</si>
  <si>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</si>
  <si>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</si>
  <si>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</si>
  <si>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</si>
  <si>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</si>
  <si>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</si>
  <si>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</si>
  <si>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</si>
  <si>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</si>
  <si>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</si>
  <si>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</si>
  <si>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</si>
  <si>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</si>
  <si>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</si>
  <si>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</si>
  <si>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</si>
  <si>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</si>
  <si>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</si>
  <si>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</si>
  <si>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</si>
  <si>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</si>
  <si>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</si>
  <si>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</si>
  <si>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</si>
  <si>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</si>
  <si>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</si>
  <si>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</si>
  <si>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</si>
  <si>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</si>
  <si>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</si>
  <si>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</si>
  <si>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</si>
  <si>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</si>
  <si>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</si>
  <si>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</si>
  <si>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</si>
  <si>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</si>
  <si>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</si>
  <si>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</si>
  <si>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</si>
  <si>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</si>
  <si>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</si>
  <si>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</si>
  <si>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</si>
  <si>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</si>
  <si>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</si>
  <si>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</si>
  <si>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</si>
  <si>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</si>
  <si>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</si>
  <si>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</si>
  <si>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</si>
  <si>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</si>
  <si>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</si>
  <si>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</si>
  <si>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</si>
  <si>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</si>
  <si>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</si>
  <si>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</si>
  <si>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</si>
  <si>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</si>
  <si>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</si>
  <si>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</si>
  <si>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</si>
  <si>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</si>
  <si>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</si>
  <si>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</si>
  <si>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</si>
  <si>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</si>
  <si>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</si>
  <si>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</si>
  <si>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</si>
  <si>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</si>
  <si>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</si>
  <si>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</si>
  <si>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</si>
  <si>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</si>
  <si>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</si>
  <si>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</si>
  <si>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</si>
  <si>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</si>
  <si>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</si>
  <si>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</si>
  <si>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</si>
  <si>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</si>
  <si>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</si>
  <si>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</si>
  <si>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</si>
  <si>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</si>
  <si>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</si>
  <si>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</si>
  <si>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</si>
  <si>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</si>
  <si>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</si>
  <si>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</si>
  <si>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</si>
  <si>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</si>
  <si>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</si>
  <si>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</si>
  <si>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</si>
  <si>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</si>
  <si>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</si>
  <si>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</si>
  <si>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</si>
  <si>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</si>
  <si>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</si>
  <si>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</si>
  <si>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</si>
  <si>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</si>
  <si>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</si>
  <si>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</si>
  <si>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</si>
  <si>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</si>
  <si>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</si>
  <si>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</si>
  <si>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</si>
  <si>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</si>
  <si>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</si>
  <si>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</si>
  <si>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</si>
  <si>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</si>
  <si>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</si>
  <si>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</si>
  <si>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</si>
  <si>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</si>
  <si>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</si>
  <si>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</si>
  <si>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</si>
  <si>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</si>
  <si>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</si>
  <si>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</si>
  <si>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</si>
  <si>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</si>
  <si>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</si>
  <si>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</si>
  <si>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</si>
  <si>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</si>
  <si>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</si>
  <si>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</si>
  <si>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</si>
  <si>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</si>
  <si>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</si>
  <si>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</si>
  <si>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</si>
  <si>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</si>
  <si>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</si>
  <si>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</si>
  <si>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</si>
  <si>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</si>
  <si>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</si>
  <si>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</si>
  <si>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</si>
  <si>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</si>
  <si>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</si>
  <si>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</si>
  <si>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</si>
  <si>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</si>
  <si>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</si>
  <si>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</si>
  <si>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</si>
  <si>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</si>
  <si>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</si>
  <si>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</si>
  <si>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</si>
  <si>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</si>
  <si>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</si>
  <si>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</si>
  <si>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</si>
  <si>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</si>
  <si>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</si>
  <si>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</si>
  <si>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</si>
  <si>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</si>
  <si>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</si>
  <si>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</si>
  <si>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</si>
  <si>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</si>
  <si>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</si>
  <si>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</si>
  <si>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</si>
  <si>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</si>
  <si>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</si>
  <si>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</si>
  <si>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</si>
  <si>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</si>
  <si>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</si>
  <si>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</si>
  <si>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</si>
  <si>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</si>
  <si>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</si>
  <si>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</si>
  <si>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</si>
  <si>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</si>
  <si>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</si>
  <si>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</si>
  <si>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</si>
  <si>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</si>
  <si>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</si>
  <si>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</si>
  <si>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</si>
  <si>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</si>
  <si>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</si>
  <si>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</si>
  <si>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</si>
  <si>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</si>
  <si>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</si>
  <si>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</si>
  <si>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</si>
  <si>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</si>
  <si>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</si>
  <si>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</si>
  <si>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</si>
  <si>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</si>
  <si>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</si>
  <si>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</si>
  <si>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</si>
  <si>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</si>
  <si>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</si>
  <si>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</si>
  <si>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</si>
  <si>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</si>
  <si>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</si>
  <si>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</si>
  <si>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</si>
  <si>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</si>
  <si>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</si>
  <si>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</si>
  <si>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</si>
  <si>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</si>
  <si>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</si>
  <si>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</si>
  <si>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</si>
  <si>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</si>
  <si>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</si>
  <si>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</si>
  <si>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</si>
  <si>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</si>
  <si>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</si>
  <si>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</si>
  <si>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</si>
  <si>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</si>
  <si>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</si>
  <si>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</si>
  <si>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</si>
  <si>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</si>
  <si>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</si>
  <si>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</si>
  <si>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</si>
  <si>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</si>
  <si>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</si>
  <si>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</si>
  <si>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</si>
  <si>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</si>
  <si>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</si>
  <si>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</si>
  <si>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</si>
  <si>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</si>
  <si>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</si>
  <si>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</si>
  <si>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</si>
  <si>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</si>
  <si>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</si>
  <si>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</si>
  <si>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</si>
  <si>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</si>
  <si>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</si>
  <si>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</si>
  <si>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</si>
  <si>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</si>
  <si>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</si>
  <si>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</si>
  <si>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</si>
  <si>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</si>
  <si>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</si>
  <si>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</si>
  <si>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</si>
  <si>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</si>
  <si>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</si>
  <si>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</si>
  <si>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</si>
  <si>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</si>
  <si>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</si>
  <si>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</si>
  <si>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</si>
  <si>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</si>
  <si>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</si>
  <si>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</si>
  <si>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</si>
  <si>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</si>
  <si>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</si>
  <si>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</si>
  <si>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</si>
  <si>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</si>
  <si>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</si>
  <si>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</si>
  <si>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</si>
  <si>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</si>
  <si>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</si>
  <si>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</si>
  <si>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</si>
  <si>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</si>
  <si>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</si>
  <si>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</si>
  <si>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</si>
  <si>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</si>
  <si>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</si>
  <si>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</si>
  <si>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</si>
  <si>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</si>
  <si>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</si>
  <si>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</si>
  <si>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</si>
  <si>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</si>
  <si>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</si>
  <si>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</si>
  <si>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</si>
  <si>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</si>
  <si>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</si>
  <si>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</si>
  <si>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</si>
  <si>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</si>
  <si>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</si>
  <si>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</si>
  <si>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</si>
  <si>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</si>
  <si>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</si>
  <si>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</si>
  <si>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</si>
  <si>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</si>
  <si>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</si>
  <si>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</si>
  <si>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</si>
  <si>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</si>
  <si>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</si>
  <si>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</si>
  <si>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</si>
  <si>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</si>
  <si>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</si>
  <si>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</si>
  <si>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</si>
  <si>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</si>
  <si>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</si>
  <si>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</si>
  <si>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</si>
  <si>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</si>
  <si>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</si>
  <si>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</si>
  <si>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</si>
  <si>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</si>
  <si>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</si>
  <si>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</si>
  <si>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</si>
  <si>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</si>
  <si>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</si>
  <si>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</si>
  <si>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</si>
  <si>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</si>
  <si>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</si>
  <si>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</si>
  <si>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</si>
  <si>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</si>
  <si>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</si>
  <si>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</si>
  <si>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</si>
  <si>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</si>
  <si>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</si>
  <si>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</si>
  <si>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</si>
  <si>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</si>
  <si>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</si>
  <si>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</si>
  <si>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</si>
  <si>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</si>
  <si>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</si>
  <si>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</si>
  <si>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</si>
  <si>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</si>
  <si>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</si>
  <si>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</si>
  <si>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</si>
  <si>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</si>
  <si>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</si>
  <si>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</si>
  <si>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</si>
  <si>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</si>
  <si>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</si>
  <si>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</si>
  <si>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</si>
  <si>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</si>
  <si>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</si>
  <si>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</si>
  <si>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</si>
  <si>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</si>
  <si>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</si>
  <si>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</si>
  <si>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</si>
  <si>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</si>
  <si>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</si>
  <si>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</si>
  <si>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</si>
  <si>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</si>
  <si>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</si>
  <si>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</si>
  <si>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</si>
  <si>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</si>
  <si>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</si>
  <si>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</si>
  <si>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</si>
  <si>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</si>
  <si>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</si>
  <si>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</si>
  <si>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</si>
  <si>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</si>
  <si>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</si>
  <si>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</si>
  <si>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</si>
  <si>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</si>
  <si>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</si>
  <si>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</si>
  <si>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</si>
  <si>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</si>
  <si>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</si>
  <si>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</si>
  <si>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</si>
  <si>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</si>
  <si>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</si>
  <si>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</si>
  <si>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</si>
  <si>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</si>
  <si>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</si>
  <si>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</si>
  <si>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</si>
  <si>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</si>
  <si>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</si>
  <si>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</si>
  <si>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</si>
  <si>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</si>
  <si>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</si>
  <si>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</si>
  <si>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</si>
  <si>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</si>
  <si>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</si>
  <si>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</si>
  <si>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</si>
  <si>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</si>
  <si>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</si>
  <si>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</si>
  <si>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</si>
  <si>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</si>
  <si>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</si>
  <si>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</si>
  <si>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</si>
  <si>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</si>
  <si>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</si>
  <si>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</si>
  <si>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</si>
  <si>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</si>
  <si>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</si>
  <si>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</si>
  <si>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</si>
  <si>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</si>
  <si>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</si>
  <si>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</si>
  <si>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</si>
  <si>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</si>
  <si>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</si>
  <si>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</si>
  <si>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</si>
  <si>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</si>
  <si>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</si>
  <si>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</si>
  <si>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</si>
  <si>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</si>
  <si>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</si>
  <si>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</si>
  <si>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</si>
  <si>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</si>
  <si>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</si>
  <si>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</si>
  <si>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</si>
  <si>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</si>
  <si>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</si>
  <si>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</si>
  <si>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</si>
  <si>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</si>
  <si>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</si>
  <si>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</si>
  <si>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</si>
  <si>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</si>
  <si>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</si>
  <si>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</si>
  <si>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</si>
  <si>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</si>
  <si>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</si>
  <si>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</si>
  <si>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</si>
  <si>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</si>
  <si>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</si>
  <si>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</si>
  <si>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</si>
  <si>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</si>
  <si>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</si>
  <si>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</si>
  <si>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</si>
  <si>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</si>
  <si>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</si>
  <si>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</si>
  <si>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</si>
  <si>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</si>
  <si>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</si>
  <si>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</si>
  <si>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</si>
  <si>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</si>
  <si>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</si>
  <si>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</si>
  <si>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</si>
  <si>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</si>
  <si>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</si>
  <si>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</si>
  <si>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</si>
  <si>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</si>
  <si>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</si>
  <si>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</si>
  <si>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</si>
  <si>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</si>
  <si>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</si>
  <si>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</si>
  <si>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</si>
  <si>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</si>
  <si>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</si>
  <si>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</si>
  <si>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</si>
  <si>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</si>
  <si>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</si>
  <si>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</si>
  <si>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</si>
  <si>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</si>
  <si>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</si>
  <si>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</si>
  <si>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</si>
  <si>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</si>
  <si>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</si>
  <si>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</si>
  <si>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</si>
  <si>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</si>
  <si>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</si>
  <si>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</si>
  <si>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</si>
  <si>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</si>
  <si>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</si>
  <si>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</si>
  <si>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</si>
  <si>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</si>
  <si>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</si>
  <si>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</si>
  <si>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</si>
  <si>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</si>
  <si>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</si>
  <si>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</si>
  <si>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</si>
  <si>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</si>
  <si>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</si>
  <si>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</si>
  <si>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</si>
  <si>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</si>
  <si>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</si>
  <si>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</si>
  <si>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</si>
  <si>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</si>
  <si>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</si>
  <si>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</si>
  <si>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</si>
  <si>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</si>
  <si>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</si>
  <si>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</si>
  <si>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</si>
  <si>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</si>
  <si>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</si>
  <si>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</si>
  <si>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</si>
  <si>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</si>
  <si>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</si>
  <si>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</si>
  <si>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</si>
  <si>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</si>
  <si>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</si>
  <si>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</si>
  <si>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</si>
  <si>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</si>
  <si>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</si>
  <si>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</si>
  <si>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</si>
  <si>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</si>
  <si>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</si>
  <si>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</si>
  <si>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</si>
  <si>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</si>
  <si>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</si>
  <si>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</si>
  <si>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</si>
  <si>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</si>
  <si>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</si>
  <si>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</si>
  <si>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</si>
  <si>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</si>
  <si>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</si>
  <si>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</si>
  <si>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</si>
  <si>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</si>
  <si>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</si>
  <si>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</si>
  <si>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</si>
  <si>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</si>
  <si>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</si>
  <si>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</si>
  <si>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</si>
  <si>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</si>
  <si>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</si>
  <si>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</si>
  <si>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</si>
  <si>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</si>
  <si>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</si>
  <si>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</si>
  <si>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</si>
  <si>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</si>
  <si>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</si>
  <si>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</si>
  <si>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</si>
  <si>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</si>
  <si>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</si>
  <si>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</si>
  <si>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</si>
  <si>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</si>
  <si>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</si>
  <si>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</si>
  <si>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</si>
  <si>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</si>
  <si>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</si>
  <si>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</si>
  <si>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</si>
  <si>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</si>
  <si>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</si>
  <si>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</si>
  <si>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</si>
  <si>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</si>
  <si>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</si>
  <si>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</si>
  <si>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</si>
  <si>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</si>
  <si>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</si>
  <si>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</si>
  <si>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</si>
  <si>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</si>
  <si>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</si>
  <si>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</si>
  <si>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</si>
  <si>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</si>
  <si>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</si>
  <si>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</si>
  <si>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</si>
  <si>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</si>
  <si>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</si>
  <si>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</si>
  <si>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</si>
  <si>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</si>
  <si>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</si>
  <si>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</si>
  <si>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</si>
  <si>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</si>
  <si>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</si>
  <si>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</si>
  <si>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</si>
  <si>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</si>
  <si>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</si>
  <si>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</si>
  <si>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</si>
  <si>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</si>
  <si>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</si>
  <si>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</si>
  <si>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</si>
  <si>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</si>
  <si>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</si>
  <si>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</si>
  <si>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</si>
  <si>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</si>
  <si>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</si>
  <si>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</si>
  <si>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</si>
  <si>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</si>
  <si>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</si>
  <si>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</si>
  <si>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</si>
  <si>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</si>
  <si>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</si>
  <si>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</si>
  <si>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</si>
  <si>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</si>
  <si>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</si>
  <si>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</si>
  <si>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</si>
  <si>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</si>
  <si>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</si>
  <si>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</si>
  <si>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</si>
  <si>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</si>
  <si>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</si>
  <si>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</si>
  <si>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</si>
  <si>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</si>
  <si>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</si>
  <si>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</si>
  <si>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</si>
  <si>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</si>
  <si>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</si>
  <si>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</si>
  <si>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</si>
  <si>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</si>
  <si>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</si>
  <si>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</si>
  <si>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</si>
  <si>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</si>
  <si>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</si>
  <si>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</si>
  <si>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</si>
  <si>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</si>
  <si>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</si>
  <si>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</si>
  <si>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</si>
  <si>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</si>
  <si>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</si>
  <si>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</si>
  <si>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</si>
  <si>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</si>
  <si>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</si>
  <si>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</si>
  <si>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</si>
  <si>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</si>
  <si>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</si>
  <si>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</si>
  <si>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</si>
  <si>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</si>
  <si>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</si>
  <si>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</si>
  <si>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</si>
  <si>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</si>
  <si>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</si>
  <si>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</si>
  <si>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</si>
  <si>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</si>
  <si>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</si>
  <si>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</si>
  <si>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</si>
  <si>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</si>
  <si>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</si>
  <si>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</si>
  <si>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</si>
  <si>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</si>
  <si>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</si>
  <si>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</si>
  <si>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</si>
  <si>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</si>
  <si>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</si>
  <si>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</si>
  <si>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</si>
  <si>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</si>
  <si>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</si>
  <si>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</si>
  <si>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</si>
  <si>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</si>
  <si>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</si>
  <si>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</si>
  <si>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</si>
  <si>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</si>
  <si>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</si>
  <si>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</si>
  <si>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</si>
  <si>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</si>
  <si>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</si>
  <si>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</si>
  <si>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</si>
  <si>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</si>
  <si>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</si>
  <si>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</si>
  <si>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</si>
  <si>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</si>
  <si>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</si>
  <si>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</si>
  <si>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</si>
  <si>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</si>
  <si>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</si>
  <si>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</si>
  <si>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</si>
  <si>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</si>
  <si>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</si>
  <si>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</si>
  <si>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</si>
  <si>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</si>
  <si>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</si>
  <si>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</si>
  <si>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</si>
  <si>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</si>
  <si>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</si>
  <si>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</si>
  <si>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</si>
  <si>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</si>
  <si>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</si>
  <si>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</si>
  <si>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</si>
  <si>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</si>
  <si>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</si>
  <si>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</si>
  <si>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</si>
  <si>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</si>
  <si>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</si>
  <si>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</si>
  <si>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</si>
  <si>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</si>
  <si>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</si>
  <si>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</si>
  <si>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</si>
  <si>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</si>
  <si>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</si>
  <si>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</si>
  <si>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</si>
  <si>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</si>
  <si>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</si>
  <si>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</si>
  <si>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</si>
  <si>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</si>
  <si>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</si>
  <si>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</si>
  <si>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</si>
  <si>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</si>
  <si>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</si>
  <si>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</si>
  <si>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</si>
  <si>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</si>
  <si>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</si>
  <si>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</si>
  <si>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</si>
  <si>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</si>
  <si>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</si>
  <si>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</si>
  <si>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</si>
  <si>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</si>
  <si>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</si>
  <si>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</si>
  <si>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</si>
  <si>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</si>
  <si>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</si>
  <si>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</si>
  <si>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</si>
  <si>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</si>
  <si>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</si>
  <si>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</si>
  <si>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</si>
  <si>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</si>
  <si>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</si>
  <si>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</si>
  <si>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</si>
  <si>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</si>
  <si>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</si>
  <si>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</si>
  <si>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</si>
  <si>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</si>
  <si>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</si>
  <si>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</si>
  <si>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</si>
  <si>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</si>
  <si>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</si>
  <si>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</si>
  <si>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</si>
  <si>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</si>
  <si>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</si>
  <si>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</si>
  <si>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</si>
  <si>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</si>
  <si>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</si>
  <si>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</si>
  <si>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</si>
  <si>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</si>
  <si>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</si>
  <si>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</si>
  <si>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</si>
  <si>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</si>
  <si>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</si>
  <si>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</si>
  <si>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</si>
  <si>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</si>
  <si>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</si>
  <si>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</si>
  <si>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</si>
  <si>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</si>
  <si>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</si>
  <si>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</si>
  <si>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</si>
  <si>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</si>
  <si>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</si>
  <si>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</si>
  <si>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</si>
  <si>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</si>
  <si>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</si>
  <si>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</si>
  <si>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</si>
  <si>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</si>
  <si>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</si>
  <si>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</si>
  <si>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</si>
  <si>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</si>
  <si>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</si>
  <si>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</si>
  <si>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</si>
  <si>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</si>
  <si>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</si>
  <si>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</si>
  <si>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</si>
  <si>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</si>
  <si>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</si>
  <si>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</si>
  <si>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</si>
  <si>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</si>
  <si>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</si>
  <si>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</si>
  <si>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</si>
  <si>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</si>
  <si>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</si>
  <si>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</si>
  <si>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</si>
  <si>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</si>
  <si>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</si>
  <si>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</si>
  <si>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</si>
  <si>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</si>
  <si>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</si>
  <si>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</si>
  <si>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</si>
  <si>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</si>
  <si>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</si>
  <si>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</si>
  <si>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</si>
  <si>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</si>
  <si>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</si>
  <si>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</si>
  <si>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</si>
  <si>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</si>
  <si>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</si>
  <si>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</si>
  <si>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</si>
  <si>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</si>
  <si>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</si>
  <si>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</si>
  <si>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</si>
  <si>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</si>
  <si>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</si>
  <si>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</si>
  <si>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</si>
  <si>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</si>
  <si>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</si>
  <si>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</si>
  <si>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</si>
  <si>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</si>
  <si>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</si>
  <si>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</si>
  <si>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</si>
  <si>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</si>
  <si>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</si>
  <si>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</si>
  <si>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</si>
  <si>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</si>
  <si>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</si>
  <si>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</si>
  <si>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</si>
  <si>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</si>
  <si>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</si>
  <si>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</si>
  <si>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</si>
  <si>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</si>
  <si>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</si>
  <si>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</si>
  <si>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</si>
  <si>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</si>
  <si>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</si>
  <si>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</si>
  <si>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</si>
  <si>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</si>
  <si>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</si>
  <si>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</si>
  <si>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</si>
  <si>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</si>
  <si>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</si>
  <si>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</si>
  <si>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</si>
  <si>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</si>
  <si>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</si>
  <si>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</si>
  <si>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</si>
  <si>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</si>
  <si>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</si>
  <si>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</si>
  <si>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</si>
  <si>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</si>
  <si>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</si>
  <si>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</si>
  <si>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</si>
  <si>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</si>
  <si>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</si>
  <si>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</si>
  <si>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</si>
  <si>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</si>
  <si>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</si>
  <si>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</si>
  <si>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</si>
  <si>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</si>
  <si>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</si>
  <si>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</si>
  <si>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</si>
  <si>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</si>
  <si>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</si>
  <si>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</si>
  <si>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</si>
  <si>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</si>
  <si>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</si>
  <si>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</si>
  <si>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</si>
  <si>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</si>
  <si>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</si>
  <si>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</si>
  <si>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</si>
  <si>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</si>
  <si>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</si>
  <si>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</si>
  <si>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</si>
  <si>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</si>
  <si>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</si>
  <si>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</si>
  <si>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</si>
  <si>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</si>
  <si>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</si>
  <si>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</si>
  <si>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</si>
  <si>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</si>
  <si>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</si>
  <si>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</si>
  <si>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</si>
  <si>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</si>
  <si>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</si>
  <si>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</si>
  <si>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</si>
  <si>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</si>
  <si>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</si>
  <si>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</si>
  <si>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</si>
  <si>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</si>
  <si>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</si>
  <si>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</si>
  <si>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</si>
  <si>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</si>
  <si>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</si>
  <si>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</si>
  <si>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</si>
  <si>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</si>
  <si>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</si>
  <si>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</si>
  <si>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</si>
  <si>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</si>
  <si>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</si>
  <si>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</si>
  <si>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</si>
  <si>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</si>
  <si>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</si>
  <si>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</si>
  <si>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</si>
  <si>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</si>
  <si>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</si>
  <si>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</si>
  <si>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</si>
  <si>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</si>
  <si>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</si>
  <si>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</si>
  <si>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</si>
  <si>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</si>
  <si>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</si>
  <si>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</si>
  <si>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</si>
  <si>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</si>
  <si>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</si>
  <si>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</si>
  <si>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</si>
  <si>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</si>
  <si>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</si>
  <si>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</si>
  <si>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</si>
  <si>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</si>
  <si>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</si>
  <si>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</si>
  <si>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</si>
  <si>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</si>
  <si>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</si>
  <si>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</si>
  <si>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</si>
  <si>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</si>
  <si>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</si>
  <si>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</si>
  <si>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</si>
  <si>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</si>
  <si>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</si>
  <si>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</si>
  <si>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</si>
  <si>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</si>
  <si>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</si>
  <si>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</si>
  <si>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</si>
  <si>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</si>
  <si>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</si>
  <si>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</si>
  <si>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</si>
  <si>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</si>
  <si>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</si>
  <si>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</si>
  <si>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</si>
  <si>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</si>
  <si>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</si>
  <si>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</si>
  <si>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</si>
  <si>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</si>
  <si>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</si>
  <si>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</si>
  <si>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</si>
  <si>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</si>
  <si>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</si>
  <si>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</si>
  <si>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</si>
  <si>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</si>
  <si>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</si>
  <si>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</si>
  <si>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</si>
  <si>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</si>
  <si>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</si>
  <si>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</si>
  <si>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</si>
  <si>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</si>
  <si>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</si>
  <si>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</si>
  <si>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</si>
  <si>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</si>
  <si>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</si>
  <si>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</si>
  <si>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</si>
  <si>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</si>
  <si>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</si>
  <si>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</si>
  <si>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</si>
  <si>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</si>
  <si>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</si>
  <si>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</si>
  <si>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</si>
  <si>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</si>
  <si>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</si>
  <si>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</si>
  <si>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</si>
  <si>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</si>
  <si>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</si>
  <si>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</si>
  <si>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</si>
  <si>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</si>
  <si>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</si>
  <si>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</si>
  <si>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</si>
  <si>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</si>
  <si>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</si>
  <si>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</si>
  <si>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</si>
  <si>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</si>
  <si>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</si>
  <si>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</si>
  <si>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</si>
  <si>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</si>
  <si>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</si>
  <si>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</si>
  <si>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</si>
  <si>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</si>
  <si>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</si>
  <si>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</si>
  <si>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</si>
  <si>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</si>
  <si>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</si>
  <si>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</si>
  <si>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</si>
  <si>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</si>
  <si>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</si>
  <si>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</si>
  <si>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</si>
  <si>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</si>
  <si>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</si>
  <si>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</si>
  <si>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</si>
  <si>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</si>
  <si>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</si>
  <si>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</si>
  <si>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</si>
  <si>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</si>
  <si>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</si>
  <si>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</si>
  <si>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</si>
  <si>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</si>
  <si>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</si>
  <si>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</si>
  <si>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</si>
  <si>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</si>
  <si>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</si>
  <si>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</si>
  <si>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</si>
  <si>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</si>
  <si>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</si>
  <si>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</si>
  <si>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</si>
  <si>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</si>
  <si>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</si>
  <si>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</si>
  <si>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</si>
  <si>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</si>
  <si>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</si>
  <si>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</si>
  <si>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</si>
  <si>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</si>
  <si>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</si>
  <si>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</si>
  <si>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</si>
  <si>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</si>
  <si>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</si>
  <si>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</si>
  <si>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</si>
  <si>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</si>
  <si>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</si>
  <si>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</si>
  <si>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</si>
  <si>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</si>
  <si>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</si>
  <si>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</si>
  <si>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</si>
  <si>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</si>
  <si>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</si>
  <si>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</si>
  <si>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</si>
  <si>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</si>
  <si>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</si>
  <si>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</si>
  <si>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</si>
  <si>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</si>
  <si>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</si>
  <si>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</si>
  <si>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</si>
  <si>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</si>
  <si>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</si>
  <si>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</si>
  <si>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</si>
  <si>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</si>
  <si>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</si>
  <si>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</si>
  <si>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</si>
  <si>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</si>
  <si>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</si>
  <si>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</si>
  <si>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</si>
  <si>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</si>
  <si>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</si>
  <si>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</si>
  <si>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</si>
  <si>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</si>
  <si>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</si>
  <si>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</si>
  <si>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</si>
  <si>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</si>
  <si>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</si>
  <si>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</si>
  <si>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</si>
  <si>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</si>
  <si>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</si>
  <si>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</si>
  <si>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</si>
  <si>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</si>
  <si>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</si>
  <si>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</si>
  <si>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</si>
  <si>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</si>
  <si>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</si>
  <si>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</si>
  <si>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</si>
  <si>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</si>
  <si>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</si>
  <si>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</si>
  <si>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</si>
  <si>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</si>
  <si>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</si>
  <si>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</si>
  <si>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</si>
  <si>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</si>
  <si>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</si>
  <si>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</si>
  <si>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</si>
  <si>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</si>
  <si>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</si>
  <si>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</si>
  <si>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</si>
  <si>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</si>
  <si>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</si>
  <si>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</si>
  <si>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</si>
  <si>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</si>
  <si>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</si>
  <si>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</si>
  <si>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</si>
  <si>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</si>
  <si>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</si>
  <si>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</si>
  <si>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</si>
  <si>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</si>
  <si>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</si>
  <si>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</si>
  <si>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</si>
  <si>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</si>
  <si>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</si>
  <si>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</si>
  <si>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</si>
  <si>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</si>
  <si>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</si>
  <si>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</si>
  <si>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</si>
  <si>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</si>
  <si>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</si>
  <si>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</si>
  <si>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</si>
  <si>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</si>
  <si>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</si>
  <si>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</si>
  <si>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</si>
  <si>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</si>
  <si>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</si>
  <si>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</si>
  <si>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</si>
  <si>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</si>
  <si>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</si>
  <si>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</si>
  <si>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</si>
  <si>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</si>
  <si>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</si>
  <si>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</si>
  <si>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</si>
  <si>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</si>
  <si>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</si>
  <si>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</si>
  <si>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</si>
  <si>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</si>
  <si>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</si>
  <si>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</si>
  <si>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</si>
  <si>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</si>
  <si>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</si>
  <si>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</si>
  <si>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</si>
  <si>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</si>
  <si>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</si>
  <si>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</si>
  <si>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</si>
  <si>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</si>
  <si>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</si>
  <si>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</si>
  <si>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</si>
  <si>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</si>
  <si>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</si>
  <si>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</si>
  <si>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</si>
  <si>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</si>
  <si>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</si>
  <si>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</si>
  <si>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</si>
  <si>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</si>
  <si>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</si>
  <si>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</si>
  <si>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</si>
  <si>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</si>
  <si>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</si>
  <si>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</si>
  <si>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</si>
  <si>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</si>
  <si>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</si>
  <si>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</si>
  <si>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</si>
  <si>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</si>
  <si>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</si>
  <si>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</si>
  <si>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</si>
  <si>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</si>
  <si>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</si>
  <si>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</si>
  <si>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</si>
  <si>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</si>
  <si>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</si>
  <si>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</si>
  <si>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</si>
  <si>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</si>
  <si>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</si>
  <si>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</si>
  <si>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</si>
  <si>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</si>
  <si>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</si>
  <si>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</si>
  <si>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</si>
  <si>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</si>
  <si>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</si>
  <si>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</si>
  <si>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</si>
  <si>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</si>
  <si>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</si>
  <si>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</si>
  <si>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</si>
  <si>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</si>
  <si>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</si>
  <si>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</si>
  <si>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</si>
  <si>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</si>
  <si>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</si>
  <si>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</si>
  <si>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</si>
  <si>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</si>
  <si>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</si>
  <si>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</si>
  <si>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</si>
  <si>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</si>
  <si>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</si>
  <si>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</si>
  <si>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</si>
  <si>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</si>
  <si>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</si>
  <si>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</si>
  <si>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</si>
  <si>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</si>
  <si>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</si>
  <si>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</si>
  <si>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</si>
  <si>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</si>
  <si>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</si>
  <si>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</si>
  <si>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</si>
  <si>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</si>
  <si>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</si>
  <si>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</si>
  <si>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</si>
  <si>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</si>
  <si>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</si>
  <si>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</si>
  <si>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</si>
  <si>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</si>
  <si>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</si>
  <si>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</si>
  <si>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</si>
  <si>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</si>
  <si>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</si>
  <si>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</si>
  <si>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</si>
  <si>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</si>
  <si>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</si>
  <si>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</si>
  <si>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</si>
  <si>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</si>
  <si>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</si>
  <si>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</si>
  <si>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</si>
  <si>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</si>
  <si>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</si>
  <si>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</si>
  <si>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</si>
  <si>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</si>
  <si>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</si>
  <si>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</si>
  <si>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</si>
  <si>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</si>
  <si>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</si>
  <si>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</si>
  <si>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</si>
  <si>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</si>
  <si>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</si>
  <si>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</si>
  <si>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</si>
  <si>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</si>
  <si>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</si>
  <si>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</si>
  <si>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</si>
  <si>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</si>
  <si>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</si>
  <si>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</si>
  <si>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</si>
  <si>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</si>
  <si>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</si>
  <si>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</si>
  <si>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</si>
  <si>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</si>
  <si>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</si>
  <si>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</si>
  <si>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</si>
  <si>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</si>
  <si>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</si>
  <si>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</si>
  <si>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</si>
  <si>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</si>
  <si>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</si>
  <si>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</si>
  <si>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</si>
  <si>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</si>
  <si>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</si>
  <si>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</si>
  <si>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</si>
  <si>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</si>
  <si>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</si>
  <si>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</si>
  <si>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</si>
  <si>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</si>
  <si>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</si>
  <si>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</si>
  <si>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</si>
  <si>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</si>
  <si>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</si>
  <si>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</si>
  <si>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</si>
  <si>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</si>
  <si>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</si>
  <si>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</si>
  <si>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</si>
  <si>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</si>
  <si>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</si>
  <si>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</si>
  <si>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</si>
  <si>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</si>
  <si>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</si>
  <si>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</si>
  <si>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</si>
  <si>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</si>
  <si>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</si>
  <si>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</si>
  <si>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</si>
  <si>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</si>
  <si>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</si>
  <si>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</si>
  <si>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</si>
  <si>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</si>
  <si>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</si>
  <si>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</si>
  <si>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</si>
  <si>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</si>
  <si>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</si>
  <si>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</si>
  <si>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</si>
  <si>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</si>
  <si>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</si>
  <si>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</si>
  <si>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</si>
  <si>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</si>
  <si>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</si>
  <si>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</si>
  <si>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</si>
  <si>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</si>
  <si>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</si>
  <si>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</si>
  <si>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</si>
  <si>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</si>
  <si>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</si>
  <si>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</si>
  <si>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</si>
  <si>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</si>
  <si>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</si>
  <si>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</si>
  <si>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</si>
  <si>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</si>
  <si>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</si>
  <si>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</si>
  <si>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</si>
  <si>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</si>
  <si>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</si>
  <si>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</si>
  <si>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</si>
  <si>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</si>
  <si>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</si>
  <si>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</si>
  <si>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</si>
  <si>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</si>
  <si>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</si>
  <si>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</si>
  <si>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</si>
  <si>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</si>
  <si>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</si>
  <si>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</si>
  <si>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</si>
  <si>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</si>
  <si>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</si>
  <si>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</si>
  <si>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</si>
  <si>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</si>
  <si>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</si>
  <si>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</si>
  <si>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</si>
  <si>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</si>
  <si>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</si>
  <si>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</si>
  <si>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</si>
  <si>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</si>
  <si>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</si>
  <si>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</si>
  <si>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</si>
  <si>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</si>
  <si>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</si>
  <si>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</si>
  <si>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</si>
  <si>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</si>
  <si>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</si>
  <si>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</si>
  <si>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</si>
  <si>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</si>
  <si>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</si>
  <si>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</si>
  <si>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</si>
  <si>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</si>
  <si>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</si>
  <si>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</si>
  <si>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</si>
  <si>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</si>
  <si>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</si>
  <si>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</si>
  <si>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</si>
  <si>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</si>
  <si>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</si>
  <si>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</si>
  <si>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</si>
  <si>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</si>
  <si>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</si>
  <si>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</si>
  <si>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</si>
  <si>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</si>
  <si>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</si>
  <si>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</si>
  <si>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</si>
  <si>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</si>
  <si>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</si>
  <si>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</si>
  <si>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</si>
  <si>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</si>
  <si>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</si>
  <si>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</si>
  <si>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</si>
  <si>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</si>
  <si>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</si>
  <si>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</si>
  <si>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</si>
  <si>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</si>
  <si>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</si>
  <si>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</si>
  <si>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</si>
  <si>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</si>
  <si>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</si>
  <si>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</si>
  <si>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</si>
  <si>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</si>
  <si>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</si>
  <si>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</si>
  <si>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</si>
  <si>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</si>
  <si>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</si>
  <si>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</si>
  <si>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</si>
  <si>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</si>
  <si>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</si>
  <si>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</si>
  <si>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</si>
  <si>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</si>
  <si>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</si>
  <si>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</si>
  <si>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</si>
  <si>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</si>
  <si>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</si>
  <si>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</si>
  <si>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</si>
  <si>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</si>
  <si>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</si>
  <si>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</si>
  <si>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</si>
  <si>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</si>
  <si>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</si>
  <si>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</si>
  <si>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</si>
  <si>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</si>
  <si>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</si>
  <si>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</si>
  <si>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</si>
  <si>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</si>
  <si>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</si>
  <si>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</si>
  <si>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</si>
  <si>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</si>
  <si>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</si>
  <si>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</si>
  <si>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</si>
  <si>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</si>
  <si>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</si>
  <si>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</si>
  <si>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</si>
  <si>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</si>
  <si>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</si>
  <si>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</si>
  <si>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</si>
  <si>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</si>
  <si>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</si>
  <si>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</si>
  <si>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</si>
  <si>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</si>
  <si>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</si>
  <si>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</si>
  <si>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</si>
  <si>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</si>
  <si>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</si>
  <si>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</si>
  <si>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</si>
  <si>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</si>
  <si>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</si>
  <si>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</si>
  <si>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</si>
  <si>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</si>
  <si>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</si>
  <si>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</si>
  <si>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</si>
  <si>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</si>
  <si>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</si>
  <si>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</si>
  <si>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</si>
  <si>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</si>
  <si>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</si>
  <si>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</si>
  <si>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</si>
  <si>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</si>
  <si>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</si>
  <si>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</si>
  <si>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</si>
  <si>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</si>
  <si>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</si>
  <si>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</si>
  <si>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</si>
  <si>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</si>
  <si>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</si>
  <si>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</si>
  <si>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</si>
  <si>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</si>
  <si>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</si>
  <si>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</si>
  <si>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</si>
  <si>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</si>
  <si>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</si>
  <si>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</si>
  <si>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</si>
  <si>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</si>
  <si>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</si>
  <si>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</si>
  <si>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</si>
  <si>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</si>
  <si>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</si>
  <si>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</si>
  <si>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</si>
  <si>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</si>
  <si>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</si>
  <si>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</si>
  <si>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</si>
  <si>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</si>
  <si>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</si>
  <si>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</si>
  <si>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</si>
  <si>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</si>
  <si>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</si>
  <si>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</si>
  <si>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</si>
  <si>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</si>
  <si>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</si>
  <si>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</si>
  <si>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</si>
  <si>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</si>
  <si>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</si>
  <si>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</si>
  <si>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</si>
  <si>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</si>
  <si>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</si>
  <si>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</si>
  <si>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</si>
  <si>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</si>
  <si>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</si>
  <si>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</si>
  <si>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</si>
  <si>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</si>
  <si>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</si>
  <si>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</si>
  <si>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</si>
  <si>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</si>
  <si>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</si>
  <si>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</si>
  <si>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</si>
  <si>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</si>
  <si>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</si>
  <si>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</si>
  <si>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</si>
  <si>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</si>
  <si>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</si>
  <si>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</si>
  <si>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</si>
  <si>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</si>
  <si>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</si>
  <si>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</si>
  <si>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</si>
  <si>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</si>
  <si>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</si>
  <si>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</si>
  <si>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</si>
  <si>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</si>
  <si>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</si>
  <si>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</si>
  <si>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</si>
  <si>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</si>
  <si>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</si>
  <si>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</si>
  <si>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</si>
  <si>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</si>
  <si>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</si>
  <si>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</si>
  <si>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</si>
  <si>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</si>
  <si>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</si>
  <si>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</si>
  <si>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</si>
  <si>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</si>
  <si>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</si>
  <si>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</si>
  <si>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</si>
  <si>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</si>
  <si>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</si>
  <si>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</si>
  <si>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</si>
  <si>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</si>
  <si>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</si>
  <si>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</si>
  <si>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</si>
  <si>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</si>
  <si>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</si>
  <si>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</si>
  <si>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</si>
  <si>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</si>
  <si>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</si>
  <si>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</si>
  <si>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</si>
  <si>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</si>
  <si>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</si>
  <si>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</si>
  <si>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</si>
  <si>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</si>
  <si>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</si>
  <si>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</si>
  <si>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</si>
  <si>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</si>
  <si>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</si>
  <si>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</si>
  <si>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</si>
  <si>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</si>
  <si>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</si>
  <si>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</si>
  <si>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</si>
  <si>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</si>
  <si>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</si>
  <si>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</si>
  <si>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</si>
  <si>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</si>
  <si>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</si>
  <si>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</si>
  <si>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</si>
  <si>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</si>
  <si>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</si>
  <si>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</si>
  <si>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</si>
  <si>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</si>
  <si>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</si>
  <si>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</si>
  <si>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</si>
  <si>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</si>
  <si>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</si>
  <si>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</si>
  <si>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</si>
  <si>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</si>
  <si>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</si>
  <si>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</si>
  <si>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</si>
  <si>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</si>
  <si>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</si>
  <si>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</si>
  <si>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</si>
  <si>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</si>
  <si>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</si>
  <si>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</si>
  <si>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</si>
  <si>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</si>
  <si>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</si>
  <si>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</si>
  <si>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</si>
  <si>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</si>
  <si>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</si>
  <si>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</si>
  <si>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</si>
  <si>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</si>
  <si>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</si>
  <si>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</si>
  <si>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</si>
  <si>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</si>
  <si>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</si>
  <si>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</si>
  <si>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</si>
  <si>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</si>
  <si>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</si>
  <si>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</si>
  <si>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</si>
  <si>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</si>
  <si>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</si>
  <si>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</si>
  <si>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</si>
  <si>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</si>
  <si>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</si>
  <si>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</si>
  <si>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</si>
  <si>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</si>
  <si>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</si>
  <si>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</si>
  <si>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</si>
  <si>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</si>
  <si>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</si>
  <si>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</si>
  <si>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</si>
  <si>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</si>
  <si>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</si>
  <si>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</si>
  <si>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</si>
  <si>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</si>
  <si>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</si>
  <si>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</si>
  <si>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</si>
  <si>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</si>
  <si>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</si>
  <si>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</si>
  <si>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</si>
  <si>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</si>
  <si>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</si>
  <si>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</si>
  <si>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</si>
  <si>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</si>
  <si>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</si>
  <si>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</si>
  <si>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</si>
  <si>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</si>
  <si>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</si>
  <si>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</si>
  <si>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</si>
  <si>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</si>
  <si>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</si>
  <si>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</si>
  <si>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</si>
  <si>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</si>
  <si>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</si>
  <si>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</si>
  <si>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</si>
  <si>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</si>
  <si>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</si>
  <si>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</si>
  <si>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</si>
  <si>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</si>
  <si>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</si>
  <si>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</si>
  <si>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</si>
  <si>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</si>
  <si>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</si>
  <si>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</si>
  <si>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</si>
  <si>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</si>
  <si>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</si>
  <si>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</si>
  <si>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</si>
  <si>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</si>
  <si>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</si>
  <si>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</si>
  <si>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</si>
  <si>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</si>
  <si>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</si>
  <si>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</si>
  <si>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</si>
  <si>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</si>
  <si>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</si>
  <si>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</si>
  <si>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</si>
  <si>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</si>
  <si>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</si>
  <si>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</si>
  <si>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</si>
  <si>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</si>
  <si>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</si>
  <si>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</si>
  <si>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</si>
  <si>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</si>
  <si>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</si>
  <si>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</si>
  <si>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</si>
  <si>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</si>
  <si>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</si>
  <si>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</si>
  <si>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</si>
  <si>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</si>
  <si>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</si>
  <si>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</si>
  <si>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</si>
  <si>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</si>
  <si>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</si>
  <si>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</si>
  <si>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</si>
  <si>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</si>
  <si>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</si>
  <si>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</si>
  <si>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</si>
  <si>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</si>
  <si>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</si>
  <si>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</si>
  <si>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</si>
  <si>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</si>
  <si>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</si>
  <si>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</si>
  <si>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</si>
  <si>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</si>
  <si>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</si>
  <si>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</si>
  <si>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</si>
  <si>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</si>
  <si>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</si>
  <si>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</si>
  <si>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</si>
  <si>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</si>
  <si>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</si>
  <si>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</si>
  <si>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</si>
  <si>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</si>
  <si>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</si>
  <si>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</si>
  <si>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</si>
  <si>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</si>
  <si>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</si>
  <si>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</si>
  <si>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</si>
  <si>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</si>
  <si>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</si>
  <si>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</si>
  <si>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</si>
  <si>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</si>
  <si>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</si>
  <si>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</si>
  <si>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</si>
  <si>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</si>
  <si>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</si>
  <si>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</si>
  <si>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</si>
  <si>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</si>
  <si>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</si>
  <si>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</si>
  <si>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</si>
  <si>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</si>
  <si>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</si>
  <si>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</si>
  <si>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</si>
  <si>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</si>
  <si>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</si>
  <si>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</si>
  <si>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</si>
  <si>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</si>
  <si>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</si>
  <si>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</si>
  <si>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</si>
  <si>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</si>
  <si>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</si>
  <si>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</si>
  <si>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</si>
  <si>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</si>
  <si>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</si>
  <si>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</si>
  <si>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</si>
  <si>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</si>
  <si>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</si>
  <si>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</si>
  <si>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</si>
  <si>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</si>
  <si>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</si>
  <si>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</si>
  <si>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</si>
  <si>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</si>
  <si>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</si>
  <si>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</si>
  <si>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</si>
  <si>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</si>
  <si>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</si>
  <si>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</si>
  <si>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</si>
  <si>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</si>
  <si>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</si>
  <si>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</si>
  <si>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</si>
  <si>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</si>
  <si>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</si>
  <si>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</si>
  <si>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</si>
  <si>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</si>
  <si>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</si>
  <si>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</si>
  <si>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</si>
  <si>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</si>
  <si>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</si>
  <si>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</si>
  <si>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</si>
  <si>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</si>
  <si>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</si>
  <si>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</si>
  <si>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</si>
  <si>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</si>
  <si>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</si>
  <si>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</si>
  <si>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</si>
  <si>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</si>
  <si>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</si>
  <si>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</si>
  <si>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</si>
  <si>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</si>
  <si>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</si>
  <si>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</si>
  <si>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</si>
  <si>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</si>
  <si>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</si>
  <si>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</si>
  <si>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</si>
  <si>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</si>
  <si>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</si>
  <si>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</si>
  <si>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</si>
  <si>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</si>
  <si>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</si>
  <si>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</si>
  <si>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</si>
  <si>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</si>
  <si>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</si>
  <si>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</si>
  <si>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</si>
  <si>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</si>
  <si>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</si>
  <si>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</si>
  <si>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</si>
  <si>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</si>
  <si>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</si>
  <si>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</si>
  <si>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</si>
  <si>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</si>
  <si>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</si>
  <si>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</si>
  <si>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</si>
  <si>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</si>
  <si>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</si>
  <si>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</si>
  <si>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</si>
  <si>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</si>
  <si>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</si>
  <si>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</si>
  <si>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</si>
  <si>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</si>
  <si>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</si>
  <si>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</si>
  <si>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</si>
  <si>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</si>
  <si>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</si>
  <si>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</si>
  <si>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</si>
  <si>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</si>
  <si>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</si>
  <si>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</si>
  <si>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</si>
  <si>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</si>
  <si>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</si>
  <si>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</si>
  <si>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</si>
  <si>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</si>
  <si>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</si>
  <si>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</si>
  <si>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</si>
  <si>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</si>
  <si>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</si>
  <si>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</si>
  <si>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</si>
  <si>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</si>
  <si>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</si>
  <si>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</si>
  <si>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</si>
  <si>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</si>
  <si>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</si>
  <si>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</si>
  <si>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</si>
  <si>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</si>
  <si>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</si>
  <si>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</si>
  <si>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</si>
  <si>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</si>
  <si>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</si>
  <si>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</si>
  <si>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</si>
  <si>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</si>
  <si>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</si>
  <si>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</si>
  <si>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</si>
  <si>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</si>
  <si>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</si>
  <si>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</si>
  <si>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</si>
  <si>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</si>
  <si>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</si>
  <si>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</si>
  <si>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</si>
  <si>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</si>
  <si>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</si>
  <si>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</si>
  <si>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</si>
  <si>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</si>
  <si>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</si>
  <si>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</si>
  <si>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</si>
  <si>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</si>
  <si>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</si>
  <si>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</si>
  <si>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</si>
  <si>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</si>
  <si>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</si>
  <si>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</si>
  <si>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</si>
  <si>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</si>
  <si>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</si>
  <si>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</si>
  <si>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</si>
  <si>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</si>
  <si>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</si>
  <si>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</si>
  <si>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</si>
  <si>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</si>
  <si>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</si>
  <si>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</si>
  <si>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</si>
  <si>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</si>
  <si>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</si>
  <si>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</si>
  <si>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</si>
  <si>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</si>
  <si>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</si>
  <si>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</si>
  <si>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</si>
  <si>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</si>
  <si>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</si>
  <si>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</si>
  <si>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</si>
  <si>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</si>
  <si>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</si>
  <si>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</si>
  <si>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</si>
  <si>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</si>
  <si>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</si>
  <si>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</si>
  <si>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</si>
  <si>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</si>
  <si>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</si>
  <si>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</si>
  <si>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</si>
  <si>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</si>
  <si>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</si>
  <si>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</si>
  <si>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</si>
  <si>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</si>
  <si>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</si>
  <si>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</si>
  <si>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</si>
  <si>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</si>
  <si>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</si>
  <si>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</si>
  <si>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</si>
  <si>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</si>
  <si>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</si>
  <si>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</si>
  <si>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</si>
  <si>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</si>
  <si>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</si>
  <si>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</si>
  <si>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</si>
  <si>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</si>
  <si>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</si>
  <si>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</si>
  <si>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</si>
  <si>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</si>
  <si>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</si>
  <si>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</si>
  <si>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</si>
  <si>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</si>
  <si>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</si>
  <si>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</si>
  <si>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</si>
  <si>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</si>
  <si>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</si>
  <si>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</si>
  <si>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</si>
  <si>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</si>
  <si>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</si>
  <si>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</si>
  <si>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</si>
  <si>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</si>
  <si>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</si>
  <si>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</si>
  <si>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</si>
  <si>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</si>
  <si>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</si>
  <si>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</si>
  <si>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</si>
  <si>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</si>
  <si>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</si>
  <si>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</si>
  <si>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</si>
  <si>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</si>
  <si>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</si>
  <si>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</si>
  <si>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</si>
  <si>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</si>
  <si>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</si>
  <si>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</si>
  <si>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</si>
  <si>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</si>
  <si>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</si>
  <si>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</si>
  <si>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</si>
  <si>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</si>
  <si>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</si>
  <si>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</si>
  <si>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</si>
  <si>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</si>
  <si>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</si>
  <si>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</si>
  <si>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</si>
  <si>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</si>
  <si>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</si>
  <si>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</si>
  <si>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</si>
  <si>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</si>
  <si>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</si>
  <si>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</si>
  <si>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</si>
  <si>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</si>
  <si>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</si>
  <si>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</si>
  <si>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</si>
  <si>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</si>
  <si>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</si>
  <si>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</si>
  <si>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</si>
  <si>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</si>
  <si>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</si>
  <si>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</si>
  <si>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</si>
  <si>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</si>
  <si>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</si>
  <si>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</si>
  <si>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</si>
  <si>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</si>
  <si>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</si>
  <si>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</si>
  <si>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</si>
  <si>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</si>
  <si>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</si>
  <si>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</si>
  <si>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</si>
  <si>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</si>
  <si>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</si>
  <si>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</si>
  <si>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</si>
  <si>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</si>
  <si>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</si>
  <si>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</si>
  <si>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</si>
  <si>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</si>
  <si>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</si>
  <si>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</si>
  <si>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</si>
  <si>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</si>
  <si>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</si>
  <si>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</si>
  <si>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</si>
  <si>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</si>
  <si>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</si>
  <si>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</si>
  <si>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</si>
  <si>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</si>
  <si>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</si>
  <si>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</si>
  <si>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</si>
  <si>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</si>
  <si>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</si>
  <si>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</si>
  <si>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</si>
  <si>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</si>
  <si>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</si>
  <si>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</si>
  <si>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</si>
  <si>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</si>
  <si>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</si>
  <si>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</si>
  <si>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</si>
  <si>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</si>
  <si>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</si>
  <si>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</si>
  <si>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</si>
  <si>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</si>
  <si>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</si>
  <si>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</si>
  <si>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</si>
  <si>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</si>
  <si>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</si>
  <si>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</si>
  <si>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</si>
  <si>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</si>
  <si>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</si>
  <si>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</si>
  <si>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</si>
  <si>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</si>
  <si>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</si>
  <si>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</si>
  <si>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</si>
  <si>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</si>
  <si>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</si>
  <si>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</si>
  <si>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</si>
  <si>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</si>
  <si>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</si>
  <si>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</si>
  <si>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</si>
  <si>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</si>
  <si>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</si>
  <si>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</si>
  <si>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</si>
  <si>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</si>
  <si>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</si>
  <si>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</si>
  <si>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</si>
  <si>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</si>
  <si>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</si>
  <si>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</si>
  <si>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</si>
  <si>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</si>
  <si>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</si>
  <si>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</si>
  <si>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</si>
  <si>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</si>
  <si>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</si>
  <si>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</si>
  <si>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</si>
  <si>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</si>
  <si>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</si>
  <si>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</si>
  <si>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</si>
  <si>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</si>
  <si>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</si>
  <si>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</si>
  <si>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</si>
  <si>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</si>
  <si>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</si>
  <si>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</si>
  <si>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</si>
  <si>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</si>
  <si>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</si>
  <si>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</si>
  <si>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</si>
  <si>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</si>
  <si>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</si>
  <si>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</si>
  <si>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</si>
  <si>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</si>
  <si>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</si>
  <si>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</si>
  <si>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</si>
  <si>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</si>
  <si>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</si>
  <si>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</si>
  <si>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</si>
  <si>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</si>
  <si>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</si>
  <si>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</si>
  <si>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</si>
  <si>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</si>
  <si>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</si>
  <si>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</si>
  <si>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</si>
  <si>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</si>
  <si>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</si>
  <si>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</si>
  <si>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</si>
  <si>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</si>
  <si>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</si>
  <si>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</si>
  <si>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</si>
  <si>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</si>
  <si>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</si>
  <si>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</si>
  <si>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</si>
  <si>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</si>
  <si>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</si>
  <si>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</si>
  <si>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</si>
  <si>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</si>
  <si>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</si>
  <si>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</si>
  <si>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</si>
  <si>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</si>
  <si>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</si>
  <si>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</si>
  <si>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</si>
  <si>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</si>
  <si>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</si>
  <si>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</si>
  <si>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</si>
  <si>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</si>
  <si>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</si>
  <si>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</si>
  <si>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</si>
  <si>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</si>
  <si>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</si>
  <si>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</si>
  <si>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</si>
  <si>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</si>
  <si>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</si>
  <si>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</si>
  <si>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</si>
  <si>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</si>
  <si>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</si>
  <si>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</si>
  <si>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</si>
  <si>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</si>
  <si>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</si>
  <si>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</si>
  <si>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</si>
  <si>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</si>
  <si>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</si>
  <si>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</si>
  <si>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</si>
  <si>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</si>
  <si>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</si>
  <si>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</si>
  <si>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</si>
  <si>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</si>
  <si>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</si>
  <si>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</si>
  <si>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</si>
  <si>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</si>
  <si>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</si>
  <si>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</si>
  <si>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</si>
  <si>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</si>
  <si>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</si>
  <si>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</si>
  <si>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</si>
  <si>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</si>
  <si>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</si>
  <si>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</si>
  <si>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</si>
  <si>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</si>
  <si>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</si>
  <si>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</si>
  <si>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</si>
  <si>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</si>
  <si>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</si>
  <si>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</si>
  <si>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</si>
  <si>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</si>
  <si>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</si>
  <si>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</si>
  <si>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</si>
  <si>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</si>
  <si>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</si>
  <si>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</si>
  <si>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</si>
  <si>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</si>
  <si>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</si>
  <si>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</si>
  <si>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</si>
  <si>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</si>
  <si>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</si>
  <si>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</si>
  <si>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</si>
  <si>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</si>
  <si>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</si>
  <si>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</si>
  <si>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</si>
  <si>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</si>
  <si>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</si>
  <si>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</si>
  <si>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</si>
  <si>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</si>
  <si>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</si>
  <si>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</si>
  <si>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</si>
  <si>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</si>
  <si>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</si>
  <si>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</si>
  <si>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</si>
  <si>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</si>
  <si>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</si>
  <si>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</si>
  <si>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</si>
  <si>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</si>
  <si>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</si>
  <si>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</si>
  <si>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</si>
  <si>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</si>
  <si>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</si>
  <si>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</si>
  <si>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</si>
  <si>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</si>
  <si>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</si>
  <si>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</si>
  <si>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</si>
  <si>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</si>
  <si>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</si>
  <si>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</si>
  <si>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</si>
  <si>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</si>
  <si>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</si>
  <si>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</si>
  <si>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</si>
  <si>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</si>
  <si>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</si>
  <si>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</si>
  <si>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</si>
  <si>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</si>
  <si>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</si>
  <si>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</si>
  <si>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</si>
  <si>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</si>
  <si>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</si>
  <si>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</si>
  <si>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</si>
  <si>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</si>
  <si>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</si>
  <si>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</si>
  <si>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</si>
  <si>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</si>
  <si>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</si>
  <si>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</si>
  <si>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</si>
  <si>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</si>
  <si>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</si>
  <si>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</si>
  <si>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</si>
  <si>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</si>
  <si>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</si>
  <si>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</si>
  <si>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</si>
  <si>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</si>
  <si>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</si>
  <si>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</si>
  <si>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</si>
  <si>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</si>
  <si>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</si>
  <si>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</si>
  <si>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</si>
  <si>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</si>
  <si>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</si>
  <si>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</si>
  <si>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</si>
  <si>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</si>
  <si>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</si>
  <si>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</si>
  <si>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</si>
  <si>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</si>
  <si>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</si>
  <si>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</si>
  <si>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</si>
  <si>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</si>
  <si>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</si>
  <si>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</si>
  <si>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</si>
  <si>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</si>
  <si>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</si>
  <si>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</si>
  <si>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</si>
  <si>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</si>
  <si>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</si>
  <si>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</si>
  <si>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</si>
  <si>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</si>
  <si>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</si>
  <si>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</si>
  <si>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</si>
  <si>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</si>
  <si>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</si>
  <si>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</si>
  <si>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</si>
  <si>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</si>
  <si>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</si>
  <si>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</si>
  <si>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</si>
  <si>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</si>
  <si>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</si>
  <si>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</si>
  <si>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</si>
  <si>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</si>
  <si>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</si>
  <si>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</si>
  <si>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</si>
  <si>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</si>
  <si>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</si>
  <si>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</si>
  <si>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</si>
  <si>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</si>
  <si>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</si>
  <si>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</si>
  <si>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</si>
  <si>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</si>
  <si>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</si>
  <si>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</si>
  <si>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</si>
  <si>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</si>
  <si>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</si>
  <si>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</si>
  <si>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</si>
  <si>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</si>
  <si>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</si>
  <si>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</si>
  <si>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</si>
  <si>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</si>
  <si>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</si>
  <si>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</si>
  <si>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</si>
  <si>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</si>
  <si>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</si>
  <si>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</si>
  <si>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</si>
  <si>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</si>
  <si>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</si>
  <si>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</si>
  <si>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</si>
  <si>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</si>
  <si>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</si>
  <si>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</si>
  <si>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</si>
  <si>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</si>
  <si>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</si>
  <si>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</si>
  <si>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</si>
  <si>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</si>
  <si>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</si>
  <si>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</si>
  <si>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</si>
  <si>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</si>
  <si>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</si>
  <si>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</si>
  <si>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</si>
  <si>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</si>
  <si>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</si>
  <si>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</si>
  <si>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</si>
  <si>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</si>
  <si>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</si>
  <si>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</si>
  <si>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</si>
  <si>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</si>
  <si>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</si>
  <si>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</si>
  <si>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</si>
  <si>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</si>
  <si>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</si>
  <si>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</si>
  <si>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</si>
  <si>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</si>
  <si>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</si>
  <si>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</si>
  <si>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</si>
  <si>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</si>
  <si>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</si>
  <si>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</si>
  <si>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</si>
  <si>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</si>
  <si>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</si>
  <si>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</si>
  <si>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</si>
  <si>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</si>
  <si>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</si>
  <si>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</si>
  <si>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</si>
  <si>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</si>
  <si>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</si>
  <si>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</si>
  <si>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</si>
  <si>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</si>
  <si>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</si>
  <si>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</si>
  <si>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</si>
  <si>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</si>
  <si>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</si>
  <si>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</si>
  <si>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</si>
  <si>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</si>
  <si>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</si>
  <si>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</si>
  <si>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</si>
  <si>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</si>
  <si>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</si>
  <si>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</si>
  <si>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</si>
  <si>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</si>
  <si>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</si>
  <si>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</si>
  <si>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</si>
  <si>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</si>
  <si>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</si>
  <si>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</si>
  <si>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</si>
  <si>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</si>
  <si>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</si>
  <si>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</si>
  <si>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</si>
  <si>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</si>
  <si>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</si>
  <si>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</si>
  <si>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</si>
  <si>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</si>
  <si>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</si>
  <si>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</si>
  <si>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</si>
  <si>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</si>
  <si>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</si>
  <si>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</si>
  <si>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</si>
  <si>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</si>
  <si>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</si>
  <si>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</si>
  <si>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</si>
  <si>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</si>
  <si>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</si>
  <si>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</si>
  <si>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</si>
  <si>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</si>
  <si>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</si>
  <si>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</si>
  <si>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</si>
  <si>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</si>
  <si>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</si>
  <si>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</si>
  <si>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</si>
  <si>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</si>
  <si>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</si>
  <si>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</si>
  <si>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</si>
  <si>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</si>
  <si>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</si>
  <si>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</si>
  <si>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</si>
  <si>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</si>
  <si>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</si>
  <si>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</si>
  <si>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</si>
  <si>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</si>
  <si>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</si>
  <si>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</si>
  <si>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</si>
  <si>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</si>
  <si>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</si>
  <si>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</si>
  <si>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</si>
  <si>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</si>
  <si>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</si>
  <si>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</si>
  <si>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</si>
  <si>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</si>
  <si>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</si>
  <si>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</si>
  <si>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</si>
  <si>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</si>
  <si>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</si>
  <si>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</si>
  <si>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</si>
  <si>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</si>
  <si>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</si>
  <si>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</si>
  <si>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</si>
  <si>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</si>
  <si>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</si>
  <si>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</si>
  <si>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</si>
  <si>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</si>
  <si>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</si>
  <si>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</si>
  <si>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</si>
  <si>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</si>
  <si>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</si>
  <si>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</si>
  <si>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</si>
  <si>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</si>
  <si>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</si>
  <si>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</si>
  <si>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</si>
  <si>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</si>
  <si>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</si>
  <si>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</si>
  <si>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</si>
  <si>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</si>
  <si>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</si>
  <si>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</si>
  <si>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</si>
  <si>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</si>
  <si>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</si>
  <si>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</si>
  <si>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</si>
  <si>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</si>
  <si>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</si>
  <si>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</si>
  <si>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</si>
  <si>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</si>
  <si>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</si>
  <si>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</si>
  <si>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</si>
  <si>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</si>
  <si>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</si>
  <si>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</si>
  <si>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</si>
  <si>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</si>
  <si>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</si>
  <si>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</si>
  <si>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</si>
  <si>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</si>
  <si>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</si>
  <si>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</si>
  <si>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</si>
  <si>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</si>
  <si>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</si>
  <si>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</si>
  <si>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</si>
  <si>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</si>
  <si>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</si>
  <si>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</si>
  <si>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</si>
  <si>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</si>
  <si>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</si>
  <si>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</si>
  <si>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</si>
  <si>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</si>
  <si>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</si>
  <si>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</si>
  <si>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</si>
  <si>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</si>
  <si>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</si>
  <si>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</si>
  <si>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</si>
  <si>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</si>
  <si>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</si>
  <si>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</si>
  <si>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</si>
  <si>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</si>
  <si>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</si>
  <si>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</si>
  <si>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</si>
  <si>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</si>
  <si>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</si>
  <si>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</si>
  <si>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</si>
  <si>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</si>
  <si>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</si>
  <si>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</si>
  <si>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</si>
  <si>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</si>
  <si>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</si>
  <si>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</si>
  <si>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</si>
  <si>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</si>
  <si>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</si>
  <si>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</si>
  <si>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</si>
  <si>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</si>
  <si>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</si>
  <si>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</si>
  <si>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</si>
  <si>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</si>
  <si>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</si>
  <si>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</si>
  <si>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</si>
  <si>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</si>
  <si>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</si>
  <si>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</si>
  <si>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</si>
  <si>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</si>
  <si>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</si>
  <si>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</si>
  <si>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</si>
  <si>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</si>
  <si>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</si>
  <si>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</si>
  <si>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</si>
  <si>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</si>
  <si>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</si>
  <si>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</si>
  <si>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</si>
  <si>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</si>
  <si>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</si>
  <si>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</si>
  <si>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</si>
  <si>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</si>
  <si>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</si>
  <si>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</si>
  <si>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</si>
  <si>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</si>
  <si>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</si>
  <si>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</si>
  <si>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</si>
  <si>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</si>
  <si>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</si>
  <si>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</si>
  <si>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</si>
  <si>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</si>
  <si>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</si>
  <si>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</si>
  <si>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</si>
  <si>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</si>
  <si>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</si>
  <si>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</si>
  <si>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</si>
  <si>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</si>
  <si>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</si>
  <si>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</si>
  <si>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</si>
  <si>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</si>
  <si>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</si>
  <si>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</si>
  <si>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</si>
  <si>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</si>
  <si>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</si>
  <si>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</si>
  <si>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</si>
  <si>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</si>
  <si>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</si>
  <si>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</si>
  <si>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</si>
  <si>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</si>
  <si>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</si>
  <si>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</si>
  <si>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</si>
  <si>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</si>
  <si>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</si>
  <si>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</si>
  <si>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</si>
  <si>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</si>
  <si>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</si>
  <si>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</si>
  <si>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</si>
  <si>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</si>
  <si>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</si>
  <si>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</si>
  <si>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</si>
  <si>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</si>
  <si>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</si>
  <si>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</si>
  <si>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</si>
  <si>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</si>
  <si>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</si>
  <si>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</si>
  <si>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</si>
  <si>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</si>
  <si>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</si>
  <si>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</si>
  <si>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</si>
  <si>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</si>
  <si>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</si>
  <si>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</si>
  <si>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</si>
  <si>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</si>
  <si>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</si>
  <si>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</si>
  <si>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</si>
  <si>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</si>
  <si>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</si>
  <si>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</si>
  <si>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</si>
  <si>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</si>
  <si>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</si>
  <si>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</si>
  <si>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</si>
  <si>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</si>
  <si>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</si>
  <si>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</si>
  <si>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</si>
  <si>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</si>
  <si>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</si>
  <si>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</si>
  <si>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</si>
  <si>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</si>
  <si>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</si>
  <si>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</si>
  <si>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</si>
  <si>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</si>
  <si>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</si>
  <si>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</si>
  <si>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</si>
  <si>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</si>
  <si>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</si>
  <si>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</si>
  <si>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</si>
  <si>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</si>
  <si>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</si>
  <si>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</si>
  <si>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</si>
  <si>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</si>
  <si>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</si>
  <si>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</si>
  <si>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</si>
  <si>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</si>
  <si>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</si>
  <si>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</si>
  <si>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</si>
  <si>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</si>
  <si>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</si>
  <si>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</si>
  <si>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</si>
  <si>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</si>
  <si>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</si>
  <si>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</si>
  <si>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</si>
  <si>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</si>
  <si>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</si>
  <si>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</si>
  <si>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</si>
  <si>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</si>
  <si>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</si>
  <si>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</si>
  <si>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</si>
  <si>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</si>
  <si>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</si>
  <si>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</si>
  <si>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</si>
  <si>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</si>
  <si>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</si>
  <si>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</si>
  <si>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</si>
  <si>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</si>
  <si>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</si>
  <si>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</si>
  <si>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</si>
  <si>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</si>
  <si>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</si>
  <si>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</si>
  <si>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</si>
  <si>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</si>
  <si>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</si>
  <si>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</si>
  <si>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</si>
  <si>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</si>
  <si>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</si>
  <si>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</si>
  <si>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</si>
  <si>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</si>
  <si>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</si>
  <si>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</si>
  <si>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</si>
  <si>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</si>
  <si>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</si>
  <si>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</si>
  <si>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</si>
  <si>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</si>
  <si>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</si>
  <si>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</si>
  <si>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</si>
  <si>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</si>
  <si>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</si>
  <si>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</si>
  <si>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</si>
  <si>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</si>
  <si>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</si>
  <si>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</si>
  <si>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</si>
  <si>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</si>
  <si>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</si>
  <si>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</si>
  <si>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</si>
  <si>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</si>
  <si>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</si>
  <si>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</si>
  <si>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</si>
  <si>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</si>
  <si>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</si>
  <si>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</si>
  <si>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</si>
  <si>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</si>
  <si>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</si>
  <si>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</si>
  <si>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</si>
  <si>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</si>
  <si>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</si>
  <si>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</si>
  <si>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</si>
  <si>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</si>
  <si>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</si>
  <si>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</si>
  <si>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</si>
  <si>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</si>
  <si>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</si>
  <si>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</si>
  <si>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</si>
  <si>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</si>
  <si>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</si>
  <si>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</si>
  <si>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</si>
  <si>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</si>
  <si>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</si>
  <si>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</si>
  <si>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</si>
  <si>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</si>
  <si>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</si>
  <si>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</si>
  <si>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</si>
  <si>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</si>
  <si>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</si>
  <si>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</si>
  <si>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</si>
  <si>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</si>
  <si>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</si>
  <si>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</si>
  <si>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</si>
  <si>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</si>
  <si>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</si>
  <si>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</si>
  <si>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</si>
  <si>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</si>
  <si>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</si>
  <si>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</si>
  <si>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</si>
  <si>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</si>
  <si>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</si>
  <si>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</si>
  <si>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</si>
  <si>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</si>
  <si>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</si>
  <si>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</si>
  <si>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</si>
  <si>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</si>
  <si>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</si>
  <si>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</si>
  <si>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</si>
  <si>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</si>
  <si>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</si>
  <si>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</si>
  <si>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</si>
  <si>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</si>
  <si>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</si>
  <si>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</si>
  <si>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</si>
  <si>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</si>
  <si>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</si>
  <si>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</si>
  <si>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</si>
  <si>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</si>
  <si>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</si>
  <si>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</si>
  <si>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</si>
  <si>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</si>
  <si>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</si>
  <si>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</si>
  <si>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</si>
  <si>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</si>
  <si>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</si>
  <si>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</si>
  <si>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</si>
  <si>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</si>
  <si>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</si>
  <si>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</si>
  <si>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</si>
  <si>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</si>
  <si>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</si>
  <si>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</si>
  <si>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</si>
  <si>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</si>
  <si>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</si>
  <si>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</si>
  <si>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</si>
  <si>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</si>
  <si>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</si>
  <si>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</si>
  <si>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</si>
  <si>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</si>
  <si>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</si>
  <si>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</si>
  <si>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</si>
  <si>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</si>
  <si>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</si>
  <si>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</si>
  <si>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</si>
  <si>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</si>
  <si>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</si>
  <si>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</si>
  <si>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</si>
  <si>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</si>
  <si>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</si>
  <si>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</si>
  <si>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</si>
  <si>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</si>
  <si>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</si>
  <si>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</si>
  <si>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</si>
  <si>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</si>
  <si>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</si>
  <si>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</si>
  <si>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</si>
  <si>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</si>
  <si>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</si>
  <si>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</si>
  <si>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</si>
  <si>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</si>
  <si>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</si>
  <si>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</si>
  <si>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</si>
  <si>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</si>
  <si>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</si>
  <si>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</si>
  <si>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</si>
  <si>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</si>
  <si>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</si>
  <si>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</si>
  <si>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</si>
  <si>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</si>
  <si>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</si>
  <si>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</si>
  <si>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</si>
  <si>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</si>
  <si>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</si>
  <si>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</si>
  <si>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</si>
  <si>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</si>
  <si>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</si>
  <si>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</si>
  <si>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</si>
  <si>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</si>
  <si>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</si>
  <si>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</si>
  <si>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</si>
  <si>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</si>
  <si>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</si>
  <si>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</si>
  <si>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</si>
  <si>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</si>
  <si>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</si>
  <si>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</si>
  <si>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</si>
  <si>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</si>
  <si>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</si>
  <si>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</si>
  <si>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</si>
  <si>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</si>
  <si>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</si>
  <si>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</si>
  <si>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</si>
  <si>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</si>
  <si>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</si>
  <si>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</si>
  <si>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</si>
  <si>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</si>
  <si>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</si>
  <si>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</si>
  <si>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</si>
  <si>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</si>
  <si>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</si>
  <si>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</si>
  <si>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</si>
  <si>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</si>
  <si>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</si>
  <si>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</si>
  <si>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</si>
  <si>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</si>
  <si>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</si>
  <si>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</si>
  <si>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</si>
  <si>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</si>
  <si>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</si>
  <si>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</si>
  <si>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</si>
  <si>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</si>
  <si>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</si>
  <si>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</si>
  <si>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</si>
  <si>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</si>
  <si>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</si>
  <si>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</si>
  <si>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</si>
  <si>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</si>
  <si>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</si>
  <si>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</si>
  <si>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</si>
  <si>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</si>
  <si>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</si>
  <si>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</si>
  <si>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</si>
  <si>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</si>
  <si>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</si>
  <si>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</si>
  <si>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</si>
  <si>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</si>
  <si>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</si>
  <si>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</si>
  <si>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</si>
  <si>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</si>
  <si>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</si>
  <si>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</si>
  <si>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</si>
  <si>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</si>
  <si>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</si>
  <si>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</si>
  <si>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</si>
  <si>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</si>
  <si>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</si>
  <si>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</si>
  <si>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</si>
  <si>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</si>
  <si>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</si>
  <si>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</si>
  <si>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</si>
  <si>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</si>
  <si>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</si>
  <si>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</si>
  <si>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</si>
  <si>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</si>
  <si>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</si>
  <si>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</si>
  <si>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</si>
  <si>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</si>
  <si>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</si>
  <si>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</si>
  <si>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</si>
  <si>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</si>
  <si>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</si>
  <si>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</si>
  <si>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</si>
  <si>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</si>
  <si>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</si>
  <si>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</si>
  <si>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</si>
  <si>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</si>
  <si>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</si>
  <si>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</si>
  <si>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</si>
  <si>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</si>
  <si>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</si>
  <si>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</si>
  <si>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</si>
  <si>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</si>
  <si>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</si>
  <si>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</si>
  <si>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</si>
  <si>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</si>
  <si>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</si>
  <si>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</si>
  <si>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</si>
  <si>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</si>
  <si>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</si>
  <si>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</si>
  <si>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</si>
  <si>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</si>
  <si>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</si>
  <si>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</si>
  <si>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</si>
  <si>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</si>
  <si>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</si>
  <si>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</si>
  <si>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</si>
  <si>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</si>
  <si>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</si>
  <si>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</si>
  <si>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</si>
  <si>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</si>
  <si>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</si>
  <si>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</si>
  <si>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</si>
  <si>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</si>
  <si>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</si>
  <si>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</si>
  <si>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</si>
  <si>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</si>
  <si>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</si>
  <si>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</si>
  <si>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</si>
  <si>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</si>
  <si>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</si>
  <si>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</si>
  <si>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</si>
  <si>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</si>
  <si>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</si>
  <si>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</si>
  <si>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</si>
  <si>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</si>
  <si>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</si>
  <si>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</si>
  <si>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</si>
  <si>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</si>
  <si>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</si>
  <si>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</si>
  <si>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</si>
  <si>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</si>
  <si>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</si>
  <si>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</si>
  <si>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</si>
  <si>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</si>
  <si>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</si>
  <si>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</si>
  <si>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</si>
  <si>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</si>
  <si>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</si>
  <si>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</si>
  <si>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</si>
  <si>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</si>
  <si>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</si>
  <si>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</si>
  <si>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</si>
  <si>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</si>
  <si>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</si>
  <si>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</si>
  <si>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</si>
  <si>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</si>
  <si>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</si>
  <si>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</si>
  <si>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</si>
  <si>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</si>
  <si>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</si>
  <si>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</si>
  <si>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</si>
  <si>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</si>
  <si>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</si>
  <si>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</si>
  <si>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</si>
  <si>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</si>
  <si>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</si>
  <si>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</si>
  <si>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</si>
  <si>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</si>
  <si>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</si>
  <si>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</si>
  <si>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</si>
  <si>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</si>
  <si>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</si>
  <si>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</si>
  <si>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</si>
  <si>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</si>
  <si>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</si>
  <si>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</si>
  <si>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</si>
  <si>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</si>
  <si>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</si>
  <si>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</si>
  <si>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</si>
  <si>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</si>
  <si>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</si>
  <si>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</si>
  <si>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</si>
  <si>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</si>
  <si>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</si>
  <si>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</si>
  <si>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</si>
  <si>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</si>
  <si>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</si>
  <si>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</si>
  <si>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</si>
  <si>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</si>
  <si>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</si>
  <si>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</si>
  <si>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</si>
  <si>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</si>
  <si>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</si>
  <si>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</si>
  <si>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</si>
  <si>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</si>
  <si>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</si>
  <si>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</si>
  <si>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</si>
  <si>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</si>
  <si>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</si>
  <si>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</si>
  <si>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</si>
  <si>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</si>
  <si>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</si>
  <si>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</si>
  <si>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</si>
  <si>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</si>
  <si>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</si>
  <si>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</si>
  <si>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</si>
  <si>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</si>
  <si>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</si>
  <si>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</si>
  <si>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</si>
  <si>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</si>
  <si>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</si>
  <si>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</si>
  <si>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</si>
  <si>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</si>
  <si>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</si>
  <si>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</si>
  <si>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</si>
  <si>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</si>
  <si>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</si>
  <si>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</si>
  <si>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</si>
  <si>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</si>
  <si>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</si>
  <si>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</si>
  <si>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</si>
  <si>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</si>
  <si>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</si>
  <si>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</si>
  <si>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</si>
  <si>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</si>
  <si>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</si>
  <si>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</si>
  <si>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</si>
  <si>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</si>
  <si>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</si>
  <si>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</si>
  <si>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</si>
  <si>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</si>
  <si>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</si>
  <si>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</si>
  <si>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</si>
  <si>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</si>
  <si>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</si>
  <si>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</si>
  <si>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</si>
  <si>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</si>
  <si>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</si>
  <si>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</si>
  <si>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</si>
  <si>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</si>
  <si>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</si>
  <si>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</si>
  <si>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</si>
  <si>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</si>
  <si>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</si>
  <si>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</si>
  <si>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</si>
  <si>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</si>
  <si>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</si>
  <si>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</si>
  <si>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</si>
  <si>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</si>
  <si>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</si>
  <si>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</si>
  <si>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</si>
  <si>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</si>
  <si>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</si>
  <si>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</si>
  <si>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</si>
  <si>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</si>
  <si>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</si>
  <si>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</si>
  <si>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</si>
  <si>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</si>
  <si>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</si>
  <si>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</si>
  <si>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</si>
  <si>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</si>
  <si>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</si>
  <si>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</si>
  <si>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</si>
  <si>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</si>
  <si>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</si>
  <si>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</si>
  <si>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</si>
  <si>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</si>
  <si>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</si>
  <si>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</si>
  <si>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</si>
  <si>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</si>
  <si>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</si>
  <si>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</si>
  <si>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</si>
  <si>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</si>
  <si>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</si>
  <si>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</si>
  <si>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</si>
  <si>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</si>
  <si>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</si>
  <si>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</si>
  <si>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</si>
  <si>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</si>
  <si>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</si>
  <si>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</si>
  <si>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</si>
  <si>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</si>
  <si>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</si>
  <si>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</si>
  <si>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</si>
  <si>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</si>
  <si>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</si>
  <si>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</si>
  <si>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</si>
  <si>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</si>
  <si>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</si>
  <si>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</si>
  <si>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</si>
  <si>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</si>
  <si>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</si>
  <si>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</si>
  <si>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</si>
  <si>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</si>
  <si>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</si>
  <si>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</si>
  <si>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</si>
  <si>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</si>
  <si>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</si>
  <si>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</si>
  <si>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</si>
  <si>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</si>
  <si>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</si>
  <si>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</si>
  <si>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</si>
  <si>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</si>
  <si>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</si>
  <si>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</si>
  <si>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</si>
  <si>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</si>
  <si>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</si>
  <si>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</si>
  <si>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</si>
  <si>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</si>
  <si>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</si>
  <si>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</si>
  <si>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</si>
  <si>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</si>
  <si>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</si>
  <si>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</si>
  <si>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</si>
  <si>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</si>
  <si>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</si>
  <si>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</si>
  <si>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</si>
  <si>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</si>
  <si>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</si>
  <si>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</si>
  <si>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</si>
  <si>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</si>
  <si>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</si>
  <si>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</si>
  <si>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</si>
  <si>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</si>
  <si>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</si>
  <si>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</si>
  <si>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</si>
  <si>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</si>
  <si>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</si>
  <si>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</si>
  <si>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</si>
  <si>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</si>
  <si>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</si>
  <si>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</si>
  <si>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</si>
  <si>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</si>
  <si>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</si>
  <si>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</si>
  <si>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</si>
  <si>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</si>
  <si>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</si>
  <si>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</si>
  <si>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</si>
  <si>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</si>
  <si>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</si>
  <si>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</si>
  <si>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</si>
  <si>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</si>
  <si>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</si>
  <si>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</si>
  <si>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</si>
  <si>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</si>
  <si>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</si>
  <si>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</si>
  <si>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</si>
  <si>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</si>
  <si>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</si>
  <si>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</si>
  <si>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</si>
  <si>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</si>
  <si>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</si>
  <si>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</si>
  <si>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</si>
  <si>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</si>
  <si>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</si>
  <si>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</si>
  <si>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</si>
  <si>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</si>
  <si>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</si>
  <si>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</si>
  <si>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</si>
  <si>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</si>
  <si>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</si>
  <si>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</si>
  <si>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</si>
  <si>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</si>
  <si>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</si>
  <si>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</si>
  <si>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</si>
  <si>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</si>
  <si>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</si>
  <si>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</si>
  <si>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</si>
  <si>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</si>
  <si>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</si>
  <si>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</si>
  <si>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</si>
  <si>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</si>
  <si>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</si>
  <si>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</si>
  <si>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</si>
  <si>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</si>
  <si>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</si>
  <si>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</si>
  <si>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</si>
  <si>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</si>
  <si>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</si>
  <si>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</si>
  <si>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</si>
  <si>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</si>
  <si>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</si>
  <si>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</si>
  <si>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</si>
  <si>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</si>
  <si>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</si>
  <si>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</si>
  <si>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</si>
  <si>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</si>
  <si>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</si>
  <si>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</si>
  <si>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</si>
  <si>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</si>
  <si>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</si>
  <si>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</si>
  <si>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</si>
  <si>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</si>
  <si>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</si>
  <si>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</si>
  <si>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</si>
  <si>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</si>
  <si>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</si>
  <si>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</si>
  <si>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</si>
  <si>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</si>
  <si>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</si>
  <si>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</si>
  <si>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</si>
  <si>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</si>
  <si>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</si>
  <si>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</si>
  <si>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</si>
  <si>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</si>
  <si>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</si>
  <si>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</si>
  <si>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</si>
  <si>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</si>
  <si>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</si>
  <si>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</si>
  <si>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</si>
  <si>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</si>
  <si>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</si>
  <si>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</si>
  <si>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</si>
  <si>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</si>
  <si>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</si>
  <si>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</si>
  <si>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</si>
  <si>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</si>
  <si>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</si>
  <si>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</si>
  <si>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</si>
  <si>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</si>
  <si>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</si>
  <si>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</si>
  <si>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</si>
  <si>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</si>
  <si>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</si>
  <si>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</si>
  <si>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</si>
  <si>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</si>
  <si>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</si>
  <si>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</si>
  <si>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</si>
  <si>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</si>
  <si>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</si>
  <si>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</si>
  <si>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</si>
  <si>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</si>
  <si>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</si>
  <si>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</si>
  <si>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</si>
  <si>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</si>
  <si>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</si>
  <si>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</si>
  <si>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</si>
  <si>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</si>
  <si>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</si>
  <si>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</si>
  <si>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</si>
  <si>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</si>
  <si>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</si>
  <si>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</si>
  <si>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</si>
  <si>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</si>
  <si>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</si>
  <si>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</si>
  <si>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</si>
  <si>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</si>
  <si>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</si>
  <si>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</si>
  <si>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</si>
  <si>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</si>
  <si>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</si>
  <si>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</si>
  <si>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</si>
  <si>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</si>
  <si>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</si>
  <si>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</si>
  <si>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</si>
  <si>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</si>
  <si>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</si>
  <si>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</si>
  <si>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</si>
  <si>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</si>
  <si>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</si>
  <si>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</si>
  <si>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</si>
  <si>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</si>
  <si>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</si>
  <si>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</si>
  <si>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</si>
  <si>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</si>
  <si>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</si>
  <si>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</si>
  <si>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</si>
  <si>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</si>
  <si>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</si>
  <si>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</si>
  <si>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</si>
  <si>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</si>
  <si>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</si>
  <si>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</si>
  <si>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</si>
  <si>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</si>
  <si>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</si>
  <si>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</si>
  <si>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</si>
  <si>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</si>
  <si>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</si>
  <si>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</si>
  <si>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</si>
  <si>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</si>
  <si>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</si>
  <si>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</si>
  <si>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</si>
  <si>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</si>
  <si>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</si>
  <si>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</si>
  <si>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</si>
  <si>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</si>
  <si>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</si>
  <si>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</si>
  <si>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</si>
  <si>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</si>
  <si>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</si>
  <si>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</si>
  <si>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</si>
  <si>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</si>
  <si>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</si>
  <si>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</si>
  <si>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</si>
  <si>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</si>
  <si>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</si>
  <si>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</si>
  <si>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</si>
  <si>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</si>
  <si>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</si>
  <si>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</si>
  <si>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</si>
  <si>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</si>
  <si>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</si>
  <si>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</si>
  <si>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</si>
  <si>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</si>
  <si>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</si>
  <si>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</si>
  <si>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</si>
  <si>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</si>
  <si>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</si>
  <si>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</si>
  <si>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</si>
  <si>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</si>
  <si>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</si>
  <si>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</si>
  <si>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</si>
  <si>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</si>
  <si>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</si>
  <si>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</si>
  <si>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</si>
  <si>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</si>
  <si>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</si>
  <si>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</si>
  <si>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</si>
  <si>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</si>
  <si>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</si>
  <si>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</si>
  <si>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</si>
  <si>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</si>
  <si>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</si>
  <si>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</si>
  <si>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</si>
  <si>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</si>
  <si>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</si>
  <si>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</si>
  <si>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</si>
  <si>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</si>
  <si>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</si>
  <si>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</si>
  <si>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</si>
  <si>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</si>
  <si>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</si>
  <si>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</si>
  <si>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</si>
  <si>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</si>
  <si>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</si>
  <si>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</si>
  <si>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</si>
  <si>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</si>
  <si>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</si>
  <si>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</si>
  <si>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</si>
  <si>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</si>
  <si>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</si>
  <si>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</si>
  <si>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</si>
  <si>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</si>
  <si>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</si>
  <si>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</si>
  <si>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</si>
  <si>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</si>
  <si>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</si>
  <si>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</si>
  <si>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</si>
  <si>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</si>
  <si>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</si>
  <si>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</si>
  <si>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</si>
  <si>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</si>
  <si>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</si>
  <si>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</si>
  <si>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</si>
  <si>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</si>
  <si>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</si>
  <si>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</si>
  <si>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</si>
  <si>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</si>
  <si>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</si>
  <si>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</si>
  <si>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</si>
  <si>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</si>
  <si>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</si>
  <si>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</si>
  <si>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</si>
  <si>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</si>
  <si>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</si>
  <si>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</si>
  <si>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</si>
  <si>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</si>
  <si>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</si>
  <si>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</si>
  <si>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</si>
  <si>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</si>
  <si>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</si>
  <si>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</si>
  <si>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</si>
  <si>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</si>
  <si>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</si>
  <si>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</si>
  <si>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</si>
  <si>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</si>
  <si>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</si>
  <si>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</si>
  <si>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</si>
  <si>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</si>
  <si>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</si>
  <si>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</si>
  <si>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</si>
  <si>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</si>
  <si>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</si>
  <si>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</si>
  <si>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</si>
  <si>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</si>
  <si>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</si>
  <si>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</si>
  <si>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</si>
  <si>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</si>
  <si>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</si>
  <si>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</si>
  <si>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</si>
  <si>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</si>
  <si>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</si>
  <si>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</si>
  <si>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</si>
  <si>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</si>
  <si>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</si>
  <si>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</si>
  <si>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</si>
  <si>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</si>
  <si>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</si>
  <si>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</si>
  <si>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</si>
  <si>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</si>
  <si>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</si>
  <si>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</si>
  <si>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</si>
  <si>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</si>
  <si>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</si>
  <si>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</si>
  <si>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</si>
  <si>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</si>
  <si>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</si>
  <si>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</si>
  <si>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</si>
  <si>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</si>
  <si>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</si>
  <si>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</si>
  <si>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</si>
  <si>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</si>
  <si>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</si>
  <si>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</si>
  <si>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</si>
  <si>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</si>
  <si>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</si>
  <si>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</si>
  <si>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</si>
  <si>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</si>
  <si>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</si>
  <si>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</si>
  <si>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</si>
  <si>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</si>
  <si>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</si>
  <si>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</si>
  <si>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</si>
  <si>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</si>
  <si>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</si>
  <si>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</si>
  <si>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</si>
  <si>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</si>
  <si>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</si>
  <si>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</si>
  <si>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</si>
  <si>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</si>
  <si>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</si>
  <si>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</si>
  <si>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</si>
  <si>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</si>
  <si>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</si>
  <si>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</si>
  <si>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</si>
  <si>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</si>
  <si>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</si>
  <si>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</si>
  <si>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</si>
  <si>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</si>
  <si>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</si>
  <si>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</si>
  <si>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</si>
  <si>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</si>
  <si>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</si>
  <si>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</si>
  <si>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</si>
  <si>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</si>
  <si>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</si>
  <si>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</si>
  <si>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</si>
  <si>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</si>
  <si>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</si>
  <si>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</si>
  <si>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</si>
  <si>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</si>
  <si>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</si>
  <si>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</si>
  <si>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</si>
  <si>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</si>
  <si>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</si>
  <si>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</si>
  <si>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</si>
  <si>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</si>
  <si>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</si>
  <si>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</si>
  <si>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</si>
  <si>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</si>
  <si>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</si>
  <si>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</si>
  <si>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</si>
  <si>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</si>
  <si>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</si>
  <si>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</si>
  <si>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</si>
  <si>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</si>
  <si>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</si>
  <si>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</si>
  <si>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</si>
  <si>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</si>
  <si>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</si>
  <si>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</si>
  <si>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</si>
  <si>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</si>
  <si>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</si>
  <si>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</si>
  <si>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</si>
  <si>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</si>
  <si>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</si>
  <si>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</si>
  <si>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</si>
  <si>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</si>
  <si>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</si>
  <si>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</si>
  <si>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</si>
  <si>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</si>
  <si>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</si>
  <si>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</si>
  <si>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</si>
  <si>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</si>
  <si>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</si>
  <si>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</si>
  <si>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</si>
  <si>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</si>
  <si>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</si>
  <si>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</si>
  <si>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</si>
  <si>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</si>
  <si>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</si>
  <si>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</si>
  <si>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</si>
  <si>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</si>
  <si>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</si>
  <si>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</si>
  <si>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</si>
  <si>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</si>
  <si>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</si>
  <si>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</si>
  <si>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</si>
  <si>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</si>
  <si>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</si>
  <si>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</si>
  <si>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</si>
  <si>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</si>
  <si>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</si>
  <si>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</si>
  <si>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</si>
  <si>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</si>
  <si>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</si>
  <si>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</si>
  <si>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</si>
  <si>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</si>
  <si>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</si>
  <si>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</si>
  <si>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</si>
  <si>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</si>
  <si>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</si>
  <si>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</si>
  <si>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</si>
  <si>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</si>
  <si>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</si>
  <si>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</si>
  <si>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</si>
  <si>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</si>
  <si>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</si>
  <si>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</si>
  <si>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</si>
  <si>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</si>
  <si>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</si>
  <si>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</si>
  <si>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</si>
  <si>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</si>
  <si>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</si>
  <si>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</si>
  <si>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</si>
  <si>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</si>
  <si>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</si>
  <si>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</si>
  <si>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</si>
  <si>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</si>
  <si>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</si>
  <si>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</si>
  <si>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</si>
  <si>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</si>
  <si>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</si>
  <si>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</si>
  <si>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</si>
  <si>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</si>
  <si>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</si>
  <si>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</si>
  <si>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</si>
  <si>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</si>
  <si>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</si>
  <si>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</si>
  <si>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</si>
  <si>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</si>
  <si>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</si>
  <si>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</si>
  <si>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</si>
  <si>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</si>
  <si>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</si>
  <si>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</si>
  <si>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</si>
  <si>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</si>
  <si>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</si>
  <si>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</si>
  <si>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</si>
  <si>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</si>
  <si>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</si>
  <si>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</si>
  <si>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</si>
  <si>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</si>
  <si>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</si>
  <si>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</si>
  <si>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</si>
  <si>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</si>
  <si>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</si>
  <si>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</si>
  <si>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</si>
  <si>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</si>
  <si>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</si>
  <si>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</si>
  <si>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</si>
  <si>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</si>
  <si>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</si>
  <si>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</si>
  <si>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</si>
  <si>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</si>
  <si>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</si>
  <si>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</si>
  <si>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</si>
  <si>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</si>
  <si>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</si>
  <si>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</si>
  <si>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</si>
  <si>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</si>
  <si>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</si>
  <si>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</si>
  <si>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</si>
  <si>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</si>
  <si>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</si>
  <si>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</si>
  <si>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</si>
  <si>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</si>
  <si>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</si>
  <si>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</si>
  <si>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</si>
  <si>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</si>
  <si>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</si>
  <si>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</si>
  <si>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</si>
  <si>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</si>
  <si>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</si>
  <si>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</si>
  <si>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</si>
  <si>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</si>
  <si>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</si>
  <si>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</si>
  <si>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</si>
  <si>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</si>
  <si>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</si>
  <si>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</si>
  <si>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</si>
  <si>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</si>
  <si>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</si>
  <si>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</si>
  <si>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</si>
  <si>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</si>
  <si>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</si>
  <si>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</si>
  <si>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</si>
  <si>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</si>
  <si>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</si>
  <si>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</si>
  <si>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</si>
  <si>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</si>
  <si>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</si>
  <si>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</si>
  <si>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</si>
  <si>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</si>
  <si>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</si>
  <si>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</si>
  <si>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</si>
  <si>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</si>
  <si>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</si>
  <si>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</si>
  <si>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</si>
  <si>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</si>
  <si>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</si>
  <si>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</si>
  <si>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</si>
  <si>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</si>
  <si>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</si>
  <si>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</si>
  <si>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</si>
  <si>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</si>
  <si>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</si>
  <si>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</si>
  <si>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</si>
  <si>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</si>
  <si>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</si>
  <si>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</si>
  <si>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</si>
  <si>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</si>
  <si>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</si>
  <si>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</si>
  <si>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</si>
  <si>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</si>
  <si>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</si>
  <si>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</si>
  <si>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</si>
  <si>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</si>
  <si>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</si>
  <si>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</si>
  <si>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</si>
  <si>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</si>
  <si>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</si>
  <si>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</si>
  <si>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</si>
  <si>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</si>
  <si>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</si>
  <si>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</si>
  <si>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</si>
  <si>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</si>
  <si>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</si>
  <si>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</si>
  <si>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</si>
  <si>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</si>
  <si>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</si>
  <si>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</si>
  <si>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</si>
  <si>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</si>
  <si>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</si>
  <si>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</si>
  <si>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</si>
  <si>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</si>
  <si>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</si>
  <si>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</si>
  <si>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</si>
  <si>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</si>
  <si>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</si>
  <si>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</si>
  <si>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</si>
  <si>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</si>
  <si>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</si>
  <si>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</si>
  <si>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</si>
  <si>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</si>
  <si>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</si>
  <si>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</si>
  <si>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</si>
  <si>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</si>
  <si>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</si>
  <si>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</si>
  <si>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</si>
  <si>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</si>
  <si>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</si>
  <si>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</si>
  <si>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</si>
  <si>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</si>
  <si>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</si>
  <si>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</si>
  <si>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</si>
  <si>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</si>
  <si>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</si>
  <si>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</si>
  <si>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</si>
  <si>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</si>
  <si>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</si>
  <si>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</si>
  <si>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</si>
  <si>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</si>
  <si>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</si>
  <si>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</si>
  <si>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</si>
  <si>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</si>
  <si>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</si>
  <si>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</si>
  <si>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</si>
  <si>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</si>
  <si>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</si>
  <si>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</si>
  <si>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</si>
  <si>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</si>
  <si>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</si>
  <si>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</si>
  <si>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</si>
  <si>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</si>
  <si>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</si>
  <si>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</si>
  <si>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</si>
  <si>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</si>
  <si>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</si>
  <si>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</si>
  <si>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</si>
  <si>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</si>
  <si>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</si>
  <si>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</si>
  <si>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</si>
  <si>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</si>
  <si>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</si>
  <si>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</si>
  <si>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</si>
  <si>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</si>
  <si>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</si>
  <si>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</si>
  <si>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</si>
  <si>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</si>
  <si>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</si>
  <si>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</si>
  <si>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</si>
  <si>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</si>
  <si>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</si>
  <si>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</si>
  <si>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</si>
  <si>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</si>
  <si>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</si>
  <si>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</si>
  <si>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</si>
  <si>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</si>
  <si>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</si>
  <si>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</si>
  <si>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</si>
  <si>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</si>
  <si>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</si>
  <si>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</si>
  <si>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</si>
  <si>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</si>
  <si>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</si>
  <si>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</si>
  <si>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</si>
  <si>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</si>
  <si>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</si>
  <si>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</si>
  <si>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</si>
  <si>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</si>
  <si>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</si>
  <si>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</si>
  <si>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</si>
  <si>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</si>
  <si>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</si>
  <si>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</si>
  <si>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</si>
  <si>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</si>
  <si>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</si>
  <si>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</si>
  <si>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</si>
  <si>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</si>
  <si>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</si>
  <si>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</si>
  <si>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</si>
  <si>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</si>
  <si>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</si>
  <si>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</si>
  <si>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</si>
  <si>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</si>
  <si>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</si>
  <si>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</si>
  <si>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</si>
  <si>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</si>
  <si>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</si>
  <si>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</si>
  <si>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</si>
  <si>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</si>
  <si>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</si>
  <si>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</si>
  <si>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</si>
  <si>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</si>
  <si>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</si>
  <si>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</si>
  <si>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</si>
  <si>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</si>
  <si>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</si>
  <si>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</si>
  <si>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</si>
  <si>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</si>
  <si>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</si>
  <si>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</si>
  <si>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</si>
  <si>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</si>
  <si>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</si>
  <si>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</si>
  <si>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</si>
  <si>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</si>
  <si>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</si>
  <si>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</si>
  <si>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</si>
  <si>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</si>
  <si>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</si>
  <si>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</si>
  <si>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</si>
  <si>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</si>
  <si>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</si>
  <si>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</si>
  <si>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</si>
  <si>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</si>
  <si>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</si>
  <si>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</si>
  <si>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</si>
  <si>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</si>
  <si>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</si>
  <si>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</si>
  <si>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</si>
  <si>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</si>
  <si>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</si>
  <si>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</si>
  <si>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</si>
  <si>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</si>
  <si>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</si>
  <si>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</si>
  <si>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</si>
  <si>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</si>
  <si>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</si>
  <si>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</si>
  <si>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</si>
  <si>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</si>
  <si>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</si>
  <si>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</si>
  <si>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</si>
  <si>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</si>
  <si>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</si>
  <si>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</si>
  <si>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</si>
  <si>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</si>
  <si>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</si>
  <si>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</si>
  <si>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</si>
  <si>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</si>
  <si>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</si>
  <si>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</si>
  <si>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</si>
  <si>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</si>
  <si>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</si>
  <si>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</si>
  <si>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</si>
  <si>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</si>
  <si>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</si>
  <si>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</si>
  <si>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</si>
  <si>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</si>
  <si>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</si>
  <si>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</si>
  <si>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</si>
  <si>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</si>
  <si>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</si>
  <si>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</si>
  <si>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</si>
  <si>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</si>
  <si>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</si>
  <si>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</si>
  <si>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</si>
  <si>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</si>
  <si>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</si>
  <si>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</si>
  <si>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</si>
  <si>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</si>
  <si>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</si>
  <si>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</si>
  <si>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</si>
  <si>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</si>
  <si>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</si>
  <si>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</si>
  <si>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</si>
  <si>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</si>
  <si>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</si>
  <si>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</si>
  <si>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</si>
  <si>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</si>
  <si>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</si>
  <si>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</si>
  <si>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</si>
  <si>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</si>
  <si>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</si>
  <si>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</si>
  <si>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</si>
  <si>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</si>
  <si>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</si>
  <si>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</si>
  <si>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</si>
  <si>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</si>
  <si>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</si>
  <si>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</si>
  <si>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</si>
  <si>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</si>
  <si>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</si>
  <si>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</si>
  <si>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</si>
  <si>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</si>
  <si>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</si>
  <si>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</si>
  <si>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</si>
  <si>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</si>
  <si>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</si>
  <si>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</si>
  <si>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</si>
  <si>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</si>
  <si>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</si>
  <si>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</si>
  <si>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</si>
  <si>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</si>
  <si>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</si>
  <si>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</si>
  <si>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</si>
  <si>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</si>
  <si>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</si>
  <si>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</si>
  <si>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</si>
  <si>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</si>
  <si>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</si>
  <si>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</si>
  <si>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</si>
  <si>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</si>
  <si>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</si>
  <si>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</si>
  <si>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</si>
  <si>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</si>
  <si>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</si>
  <si>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</si>
  <si>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</si>
  <si>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</si>
  <si>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</si>
  <si>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</si>
  <si>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</si>
  <si>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</si>
  <si>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</si>
  <si>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</si>
  <si>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</si>
  <si>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</si>
  <si>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</si>
  <si>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</si>
  <si>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</si>
  <si>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</si>
  <si>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</si>
  <si>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</si>
  <si>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</si>
  <si>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</si>
  <si>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</si>
  <si>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</si>
  <si>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</si>
  <si>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</si>
  <si>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</si>
  <si>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</si>
  <si>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</si>
  <si>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</si>
  <si>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</si>
  <si>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</si>
  <si>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</si>
  <si>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</si>
  <si>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</si>
  <si>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</si>
  <si>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</si>
  <si>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</si>
  <si>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</si>
  <si>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</si>
  <si>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</si>
  <si>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</si>
  <si>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</si>
  <si>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</si>
  <si>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</si>
  <si>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</si>
  <si>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</si>
  <si>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</si>
  <si>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</si>
  <si>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</si>
  <si>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</si>
  <si>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</si>
  <si>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</si>
  <si>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</si>
  <si>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</si>
  <si>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</si>
  <si>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</si>
  <si>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</si>
  <si>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</si>
  <si>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</si>
  <si>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</si>
  <si>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</si>
  <si>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</si>
  <si>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</si>
  <si>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</si>
  <si>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</si>
  <si>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</si>
  <si>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</si>
  <si>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</si>
  <si>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</si>
  <si>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</si>
  <si>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</si>
  <si>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</si>
  <si>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</si>
  <si>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</si>
  <si>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</si>
  <si>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</si>
  <si>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</si>
  <si>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</si>
  <si>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</si>
  <si>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</si>
  <si>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</si>
  <si>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</si>
  <si>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</si>
  <si>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</si>
  <si>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</si>
  <si>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</si>
  <si>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</si>
  <si>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</si>
  <si>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</si>
  <si>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</si>
  <si>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</si>
  <si>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</si>
  <si>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</si>
  <si>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</si>
  <si>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</si>
  <si>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</si>
  <si>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</si>
  <si>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</si>
  <si>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</si>
  <si>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</si>
  <si>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</si>
  <si>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</si>
  <si>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</si>
  <si>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</si>
  <si>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</si>
  <si>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</si>
  <si>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</si>
  <si>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</si>
  <si>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</si>
  <si>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</si>
  <si>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</si>
  <si>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</si>
  <si>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</si>
  <si>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</si>
  <si>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</si>
  <si>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</si>
  <si>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</si>
  <si>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</si>
  <si>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</si>
  <si>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</si>
  <si>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</si>
  <si>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</si>
  <si>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</si>
  <si>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</si>
  <si>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</si>
  <si>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</si>
  <si>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</si>
  <si>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</si>
  <si>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</si>
  <si>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</si>
  <si>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</si>
  <si>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</si>
  <si>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</si>
  <si>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</si>
  <si>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</si>
  <si>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</si>
  <si>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</si>
  <si>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</si>
  <si>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</si>
  <si>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</si>
  <si>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</si>
  <si>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</si>
  <si>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</si>
  <si>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</si>
  <si>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</si>
  <si>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</si>
  <si>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</si>
  <si>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</si>
  <si>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</si>
  <si>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</si>
  <si>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</si>
  <si>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</si>
  <si>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</si>
  <si>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</si>
  <si>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</si>
  <si>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</si>
  <si>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</si>
  <si>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</si>
  <si>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</si>
  <si>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</si>
  <si>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</si>
  <si>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</si>
  <si>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</si>
  <si>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</si>
  <si>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</si>
  <si>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</si>
  <si>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</si>
  <si>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</si>
  <si>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</si>
  <si>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</si>
  <si>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</si>
  <si>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</si>
  <si>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</si>
  <si>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</si>
  <si>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</si>
  <si>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</si>
  <si>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</si>
  <si>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</si>
  <si>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</si>
  <si>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</si>
  <si>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</si>
  <si>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</si>
  <si>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</si>
  <si>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</si>
  <si>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</si>
  <si>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</si>
  <si>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</si>
  <si>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</si>
  <si>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</si>
  <si>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</si>
  <si>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</si>
  <si>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</si>
  <si>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</si>
  <si>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</si>
  <si>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</si>
  <si>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</si>
  <si>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</si>
  <si>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</si>
  <si>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</si>
  <si>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</si>
  <si>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</si>
  <si>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</si>
  <si>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</si>
  <si>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</si>
  <si>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</si>
  <si>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</si>
  <si>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</si>
  <si>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</si>
  <si>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</si>
  <si>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</si>
  <si>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</si>
  <si>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</si>
  <si>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</si>
  <si>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</si>
  <si>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</si>
  <si>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</si>
  <si>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</si>
  <si>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</si>
  <si>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</si>
  <si>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</si>
  <si>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</si>
  <si>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</si>
  <si>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</si>
  <si>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</si>
  <si>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</si>
  <si>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</si>
  <si>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</si>
  <si>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</si>
  <si>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</si>
  <si>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</si>
  <si>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</si>
  <si>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</si>
  <si>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</si>
  <si>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</si>
  <si>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</si>
  <si>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</si>
  <si>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</si>
  <si>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</si>
  <si>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</si>
  <si>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</si>
  <si>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</si>
  <si>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</si>
  <si>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</si>
  <si>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</si>
  <si>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</si>
  <si>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</si>
  <si>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</si>
  <si>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</si>
  <si>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</si>
  <si>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</si>
  <si>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</si>
  <si>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</si>
  <si>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</si>
  <si>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</si>
  <si>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</si>
  <si>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</si>
  <si>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</si>
  <si>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</si>
  <si>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</si>
  <si>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</si>
  <si>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</si>
  <si>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</si>
  <si>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</si>
  <si>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</si>
  <si>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</si>
  <si>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</si>
  <si>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</si>
  <si>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</si>
  <si>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</si>
  <si>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</si>
  <si>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</si>
  <si>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</si>
  <si>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</si>
  <si>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</si>
  <si>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</si>
  <si>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</si>
  <si>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</si>
  <si>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</si>
  <si>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</si>
  <si>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</si>
  <si>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</si>
  <si>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</si>
  <si>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</si>
  <si>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</si>
  <si>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</si>
  <si>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</si>
  <si>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</si>
  <si>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</si>
  <si>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</si>
  <si>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</si>
  <si>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</si>
  <si>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</si>
  <si>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</si>
  <si>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</si>
  <si>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</si>
  <si>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</si>
  <si>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</si>
  <si>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</si>
  <si>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</si>
  <si>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</si>
  <si>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</si>
  <si>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</si>
  <si>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</si>
  <si>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</si>
  <si>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</si>
  <si>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</si>
  <si>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</si>
  <si>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</si>
  <si>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</si>
  <si>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</si>
  <si>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</si>
  <si>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</si>
  <si>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</si>
  <si>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</si>
  <si>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</si>
  <si>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</si>
  <si>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</si>
  <si>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</si>
  <si>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</si>
  <si>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</si>
  <si>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</si>
  <si>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</si>
  <si>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</si>
  <si>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</si>
  <si>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</si>
  <si>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</si>
  <si>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</si>
  <si>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</si>
  <si>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</si>
  <si>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</si>
  <si>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</si>
  <si>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</si>
  <si>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</si>
  <si>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</si>
  <si>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</si>
  <si>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</si>
  <si>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</si>
  <si>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</si>
  <si>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</si>
  <si>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</si>
  <si>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</si>
  <si>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</si>
  <si>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</si>
  <si>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</si>
  <si>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</si>
  <si>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</si>
  <si>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</si>
  <si>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</si>
  <si>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</si>
  <si>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</si>
  <si>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</si>
  <si>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</si>
  <si>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</si>
  <si>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</si>
  <si>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</si>
  <si>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</si>
  <si>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</si>
  <si>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</si>
  <si>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</si>
  <si>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</si>
  <si>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</si>
  <si>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</si>
  <si>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</si>
  <si>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</si>
  <si>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</si>
  <si>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</si>
  <si>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</si>
  <si>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</si>
  <si>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</si>
  <si>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</si>
  <si>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</si>
  <si>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</si>
  <si>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</si>
  <si>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</si>
  <si>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</si>
  <si>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</si>
  <si>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</si>
  <si>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</si>
  <si>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</si>
  <si>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</si>
  <si>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</si>
  <si>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</si>
  <si>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</si>
  <si>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</si>
  <si>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</si>
  <si>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</si>
  <si>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</si>
  <si>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</si>
  <si>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</si>
  <si>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</si>
  <si>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</si>
  <si>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</si>
  <si>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</si>
  <si>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</si>
  <si>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</si>
  <si>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</si>
  <si>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</si>
  <si>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</si>
  <si>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</si>
  <si>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</si>
  <si>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</si>
  <si>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</si>
  <si>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</si>
  <si>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</si>
  <si>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</si>
  <si>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</si>
  <si>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</si>
  <si>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</si>
  <si>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</si>
  <si>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</si>
  <si>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</si>
  <si>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</si>
  <si>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</si>
  <si>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</si>
  <si>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</si>
  <si>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</si>
  <si>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</si>
  <si>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</si>
  <si>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</si>
  <si>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</si>
  <si>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</si>
  <si>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</si>
  <si>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</si>
  <si>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</si>
  <si>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</si>
  <si>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</si>
  <si>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</si>
  <si>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</si>
  <si>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</si>
  <si>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</si>
  <si>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</si>
  <si>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</si>
  <si>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</si>
  <si>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</si>
  <si>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</si>
  <si>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</si>
  <si>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</si>
  <si>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</si>
  <si>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</si>
  <si>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</si>
  <si>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</si>
  <si>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</si>
  <si>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</si>
  <si>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</si>
  <si>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</si>
  <si>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</si>
  <si>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</si>
  <si>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</si>
  <si>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</si>
  <si>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</si>
  <si>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</si>
  <si>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</si>
  <si>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</si>
  <si>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</si>
  <si>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</si>
  <si>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</si>
  <si>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</si>
  <si>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</si>
  <si>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</si>
  <si>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</si>
  <si>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</si>
  <si>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</si>
  <si>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</si>
  <si>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</si>
  <si>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</si>
  <si>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</si>
  <si>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</si>
  <si>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</si>
  <si>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</si>
  <si>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</si>
  <si>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</si>
  <si>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</si>
  <si>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</si>
  <si>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</si>
  <si>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</si>
  <si>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</si>
  <si>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</si>
  <si>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</si>
  <si>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</si>
  <si>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</si>
  <si>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</si>
  <si>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</si>
  <si>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</si>
  <si>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</si>
  <si>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</si>
  <si>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</si>
  <si>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</si>
  <si>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</si>
  <si>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</si>
  <si>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</si>
  <si>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</si>
  <si>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</si>
  <si>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</si>
  <si>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</si>
  <si>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</si>
  <si>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</si>
  <si>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</si>
  <si>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</si>
  <si>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</si>
  <si>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</si>
  <si>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</si>
  <si>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</si>
  <si>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</si>
  <si>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</si>
  <si>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</si>
  <si>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</si>
  <si>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</si>
  <si>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</si>
  <si>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</si>
  <si>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</si>
  <si>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</si>
  <si>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</si>
  <si>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</si>
  <si>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</si>
  <si>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</si>
  <si>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</si>
  <si>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</si>
  <si>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</si>
  <si>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</si>
  <si>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</si>
  <si>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</si>
  <si>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</si>
  <si>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</si>
  <si>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</si>
  <si>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</si>
  <si>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</si>
  <si>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</si>
  <si>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</si>
  <si>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</si>
  <si>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</si>
  <si>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</si>
  <si>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</si>
  <si>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</si>
  <si>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</si>
  <si>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</si>
  <si>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</si>
  <si>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</si>
  <si>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</si>
  <si>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</si>
  <si>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</si>
  <si>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</si>
  <si>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</si>
  <si>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</si>
  <si>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</si>
  <si>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</si>
  <si>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</si>
  <si>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</si>
  <si>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</si>
  <si>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</si>
  <si>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</si>
  <si>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</si>
  <si>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</si>
  <si>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</si>
  <si>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</si>
  <si>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</si>
  <si>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</si>
  <si>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</si>
  <si>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</si>
  <si>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</si>
  <si>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</si>
  <si>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</si>
  <si>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</si>
  <si>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</si>
  <si>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</si>
  <si>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</si>
  <si>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</si>
  <si>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</si>
  <si>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</si>
  <si>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</si>
  <si>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</si>
  <si>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</si>
  <si>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</si>
  <si>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</si>
  <si>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</si>
  <si>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</si>
  <si>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</si>
  <si>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</si>
  <si>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</si>
  <si>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</si>
  <si>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</si>
  <si>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</si>
  <si>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</si>
  <si>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</si>
  <si>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</si>
  <si>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</si>
  <si>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</si>
  <si>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</si>
  <si>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</si>
  <si>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</si>
  <si>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</si>
  <si>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</si>
  <si>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</si>
  <si>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</si>
  <si>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</si>
  <si>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</si>
  <si>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</si>
  <si>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</si>
  <si>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</si>
  <si>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</si>
  <si>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</si>
  <si>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</si>
  <si>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</si>
  <si>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</si>
  <si>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</si>
  <si>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</si>
  <si>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</si>
  <si>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</si>
  <si>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</si>
  <si>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</si>
  <si>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</si>
  <si>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</si>
  <si>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</si>
  <si>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</si>
  <si>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</si>
  <si>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</si>
  <si>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</si>
  <si>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</si>
  <si>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</si>
  <si>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</si>
  <si>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</si>
  <si>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</si>
  <si>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</si>
  <si>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</si>
  <si>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</si>
  <si>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</si>
  <si>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</si>
  <si>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</si>
  <si>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</si>
  <si>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</si>
  <si>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</si>
  <si>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</si>
  <si>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</si>
  <si>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</si>
  <si>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</si>
  <si>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</si>
  <si>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</si>
  <si>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</si>
  <si>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</si>
  <si>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</si>
  <si>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</si>
  <si>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</si>
  <si>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</si>
  <si>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</si>
  <si>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</si>
  <si>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</si>
  <si>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</si>
  <si>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</si>
  <si>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</si>
  <si>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</si>
  <si>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</si>
  <si>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</si>
  <si>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</si>
  <si>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</si>
  <si>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</si>
  <si>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</si>
  <si>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</si>
  <si>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</si>
  <si>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</si>
  <si>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</si>
  <si>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</si>
  <si>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</si>
  <si>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</si>
  <si>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</si>
  <si>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</si>
  <si>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</si>
  <si>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</si>
  <si>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</si>
  <si>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</si>
  <si>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</si>
  <si>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</si>
  <si>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</si>
  <si>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</si>
  <si>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</si>
  <si>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</si>
  <si>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</si>
  <si>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</si>
  <si>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</si>
  <si>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</si>
  <si>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</si>
  <si>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</si>
  <si>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</si>
  <si>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</si>
  <si>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</si>
  <si>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</si>
  <si>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</si>
  <si>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</si>
  <si>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</si>
  <si>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</si>
  <si>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</si>
  <si>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</si>
  <si>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</si>
  <si>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</si>
  <si>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</si>
  <si>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</si>
  <si>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</si>
  <si>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</si>
  <si>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</si>
  <si>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</si>
  <si>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</si>
  <si>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</si>
  <si>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</si>
  <si>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</si>
  <si>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</si>
  <si>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</si>
  <si>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</si>
  <si>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</si>
  <si>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</si>
  <si>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</si>
  <si>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</si>
  <si>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</si>
  <si>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</si>
  <si>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</si>
  <si>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</si>
  <si>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</si>
  <si>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</si>
  <si>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</si>
  <si>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</si>
  <si>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</si>
  <si>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</si>
  <si>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</si>
  <si>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</si>
  <si>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</si>
  <si>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</si>
  <si>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</si>
  <si>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</si>
  <si>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</si>
  <si>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</si>
  <si>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</si>
  <si>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</si>
  <si>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</si>
  <si>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</si>
  <si>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</si>
  <si>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</si>
  <si>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</si>
  <si>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</si>
  <si>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</si>
  <si>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</si>
  <si>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</si>
  <si>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</si>
  <si>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</si>
  <si>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</si>
  <si>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</si>
  <si>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</si>
  <si>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</si>
  <si>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</si>
  <si>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</si>
  <si>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</si>
  <si>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</si>
  <si>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</si>
  <si>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</si>
  <si>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</si>
  <si>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</si>
  <si>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</si>
  <si>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</si>
  <si>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</si>
  <si>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</si>
  <si>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</si>
  <si>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</si>
  <si>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</si>
  <si>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</si>
  <si>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</si>
  <si>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</si>
  <si>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</si>
  <si>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</si>
  <si>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</si>
  <si>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</si>
  <si>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</si>
  <si>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</si>
  <si>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</si>
  <si>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</si>
  <si>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</si>
  <si>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</si>
  <si>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</si>
  <si>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</si>
  <si>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</si>
  <si>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</si>
  <si>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</si>
  <si>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</si>
  <si>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</si>
  <si>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</si>
  <si>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</si>
  <si>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</si>
  <si>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</si>
  <si>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</si>
  <si>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</si>
  <si>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</si>
  <si>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</si>
  <si>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</si>
  <si>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</si>
  <si>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</si>
  <si>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</si>
  <si>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</si>
  <si>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</si>
  <si>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</si>
  <si>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</si>
  <si>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</si>
  <si>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</si>
  <si>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</si>
  <si>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</si>
  <si>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</si>
  <si>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</si>
  <si>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</si>
  <si>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</si>
  <si>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</si>
  <si>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</si>
  <si>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</si>
  <si>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</si>
  <si>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</si>
  <si>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</si>
  <si>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</si>
  <si>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</si>
  <si>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</si>
  <si>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</si>
  <si>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</si>
  <si>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</si>
  <si>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</si>
  <si>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</si>
  <si>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</si>
  <si>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</si>
  <si>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</si>
  <si>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</si>
  <si>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</si>
  <si>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</si>
  <si>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</si>
  <si>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</si>
  <si>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</si>
  <si>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</si>
  <si>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</si>
  <si>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</si>
  <si>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</si>
  <si>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</si>
  <si>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</si>
  <si>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</si>
  <si>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</si>
  <si>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</si>
  <si>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</si>
  <si>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</si>
  <si>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</si>
  <si>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</si>
  <si>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</si>
  <si>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</si>
  <si>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</si>
  <si>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</si>
  <si>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</si>
  <si>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</si>
  <si>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</si>
  <si>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</si>
  <si>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</si>
  <si>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</si>
  <si>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</si>
  <si>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</si>
  <si>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</si>
  <si>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</si>
  <si>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</si>
  <si>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</si>
  <si>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</si>
  <si>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</si>
  <si>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</si>
  <si>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</si>
  <si>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</si>
  <si>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</si>
  <si>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</si>
  <si>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</si>
  <si>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</si>
  <si>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</si>
  <si>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</si>
  <si>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</si>
  <si>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</si>
  <si>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</si>
  <si>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</si>
  <si>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</si>
  <si>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</si>
  <si>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</si>
  <si>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</si>
  <si>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</si>
  <si>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</si>
  <si>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</si>
  <si>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</si>
  <si>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</si>
  <si>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</si>
  <si>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</si>
  <si>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</si>
  <si>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</si>
  <si>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</si>
  <si>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</si>
  <si>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</si>
  <si>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</si>
  <si>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</si>
  <si>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</si>
  <si>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</si>
  <si>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</si>
  <si>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</si>
  <si>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</si>
  <si>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</si>
  <si>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</si>
  <si>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</si>
  <si>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</si>
  <si>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</si>
  <si>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</si>
  <si>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</si>
  <si>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</si>
  <si>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</si>
  <si>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</si>
  <si>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</si>
  <si>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</si>
  <si>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</si>
  <si>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</si>
  <si>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</si>
  <si>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</si>
  <si>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</si>
  <si>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</si>
  <si>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</si>
  <si>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</si>
  <si>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</si>
  <si>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</si>
  <si>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</si>
  <si>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</si>
  <si>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</si>
  <si>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</si>
  <si>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</si>
  <si>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</si>
  <si>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</si>
  <si>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</si>
  <si>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</si>
  <si>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</si>
  <si>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</si>
  <si>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</si>
  <si>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</si>
  <si>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</si>
  <si>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</si>
  <si>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</si>
  <si>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</si>
  <si>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</si>
  <si>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</si>
  <si>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</si>
  <si>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</si>
  <si>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</si>
  <si>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</si>
  <si>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</si>
  <si>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</si>
  <si>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</si>
  <si>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</si>
  <si>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</si>
  <si>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</si>
  <si>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</si>
  <si>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</si>
  <si>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</si>
  <si>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</si>
  <si>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</si>
  <si>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</si>
  <si>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</si>
  <si>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</si>
  <si>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</si>
  <si>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</si>
  <si>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</si>
  <si>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</si>
  <si>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</si>
  <si>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</si>
  <si>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</si>
  <si>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</si>
  <si>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</si>
  <si>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</si>
  <si>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</si>
  <si>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</si>
  <si>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</si>
  <si>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</si>
  <si>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</si>
  <si>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</si>
  <si>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</si>
  <si>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</si>
  <si>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</si>
  <si>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</si>
  <si>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</si>
  <si>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</si>
  <si>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</si>
  <si>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</si>
  <si>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</si>
  <si>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</si>
  <si>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</si>
  <si>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</si>
  <si>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</si>
  <si>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</si>
  <si>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</si>
  <si>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</si>
  <si>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</si>
  <si>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</si>
  <si>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</si>
  <si>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</si>
  <si>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</si>
  <si>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</si>
  <si>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</si>
  <si>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</si>
  <si>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</si>
  <si>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</si>
  <si>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</si>
  <si>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</si>
  <si>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</si>
  <si>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</si>
  <si>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</si>
  <si>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</si>
  <si>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</si>
  <si>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</si>
  <si>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</si>
  <si>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</si>
  <si>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</si>
  <si>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</si>
  <si>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</si>
  <si>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</si>
  <si>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</si>
  <si>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</si>
  <si>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</si>
  <si>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</si>
  <si>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</si>
  <si>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</si>
  <si>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</si>
  <si>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</si>
  <si>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</si>
  <si>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</si>
  <si>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</si>
  <si>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</si>
  <si>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</si>
  <si>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</si>
  <si>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</si>
  <si>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</si>
  <si>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</si>
  <si>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</si>
  <si>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</si>
  <si>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</si>
  <si>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</si>
  <si>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</si>
  <si>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</si>
  <si>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</si>
  <si>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</si>
  <si>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</si>
  <si>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</si>
  <si>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</si>
  <si>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</si>
  <si>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</si>
  <si>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</si>
  <si>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</si>
  <si>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</si>
  <si>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</si>
  <si>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</si>
  <si>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</si>
  <si>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</si>
  <si>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</si>
  <si>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</si>
  <si>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</si>
  <si>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</si>
  <si>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</si>
  <si>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</si>
  <si>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</si>
  <si>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</si>
  <si>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</si>
  <si>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</si>
  <si>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</si>
  <si>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</si>
  <si>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</si>
  <si>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</si>
  <si>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</si>
  <si>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</si>
  <si>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</si>
  <si>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</si>
  <si>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</si>
  <si>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</si>
  <si>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</si>
  <si>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</si>
  <si>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</si>
  <si>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</si>
  <si>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</si>
  <si>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</si>
  <si>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</si>
  <si>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</si>
  <si>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</si>
  <si>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</si>
  <si>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</si>
  <si>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</si>
  <si>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</si>
  <si>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</si>
  <si>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</si>
  <si>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</si>
  <si>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</si>
  <si>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</si>
  <si>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</si>
  <si>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</si>
  <si>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</si>
  <si>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</si>
  <si>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</si>
  <si>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</si>
  <si>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</si>
  <si>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</si>
  <si>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</si>
  <si>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</si>
  <si>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</si>
  <si>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</si>
  <si>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</si>
  <si>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</si>
  <si>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</si>
  <si>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</si>
  <si>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</si>
  <si>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</si>
  <si>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</si>
  <si>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</si>
  <si>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</si>
  <si>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</si>
  <si>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</si>
  <si>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</si>
  <si>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</si>
  <si>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</si>
  <si>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</si>
  <si>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</si>
  <si>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</si>
  <si>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</si>
  <si>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</si>
  <si>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</si>
  <si>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</si>
  <si>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</si>
  <si>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</si>
  <si>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</si>
  <si>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</si>
  <si>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</si>
  <si>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</si>
  <si>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</si>
  <si>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</si>
  <si>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</si>
  <si>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</si>
  <si>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</si>
  <si>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</si>
  <si>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</si>
  <si>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</si>
  <si>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</si>
  <si>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</si>
  <si>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</si>
  <si>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</si>
  <si>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</si>
  <si>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</si>
  <si>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</si>
  <si>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</si>
  <si>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</si>
  <si>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</si>
  <si>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</si>
  <si>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</si>
  <si>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</si>
  <si>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</si>
  <si>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</si>
  <si>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</si>
  <si>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</si>
  <si>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</si>
  <si>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</si>
  <si>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</si>
  <si>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</si>
  <si>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</si>
  <si>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</si>
  <si>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</si>
  <si>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</si>
  <si>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</si>
  <si>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</si>
  <si>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</si>
  <si>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</si>
  <si>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</si>
  <si>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</si>
  <si>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</si>
  <si>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</si>
  <si>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</si>
  <si>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</si>
  <si>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</si>
  <si>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</si>
  <si>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</si>
  <si>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</si>
  <si>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</si>
  <si>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</si>
  <si>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</si>
  <si>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</si>
  <si>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</si>
  <si>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</si>
  <si>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</si>
  <si>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</si>
  <si>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</si>
  <si>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</si>
  <si>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</si>
  <si>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</si>
  <si>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</si>
  <si>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</si>
  <si>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</si>
  <si>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</si>
  <si>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</si>
  <si>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</si>
  <si>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</si>
  <si>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</si>
  <si>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</si>
  <si>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</si>
  <si>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</si>
  <si>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</si>
  <si>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</si>
  <si>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</si>
  <si>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</si>
  <si>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</si>
  <si>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</si>
  <si>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</si>
  <si>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</si>
  <si>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</si>
  <si>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</si>
  <si>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</si>
  <si>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</si>
  <si>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</si>
  <si>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</si>
  <si>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</si>
  <si>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</si>
  <si>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</si>
  <si>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</si>
  <si>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</si>
  <si>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</si>
  <si>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</si>
  <si>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</si>
  <si>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</si>
  <si>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</si>
  <si>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</si>
  <si>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</si>
  <si>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</si>
  <si>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</si>
  <si>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</si>
  <si>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</si>
  <si>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</si>
  <si>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</si>
  <si>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</si>
  <si>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</si>
  <si>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</si>
  <si>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</si>
  <si>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</si>
  <si>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</si>
  <si>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</si>
  <si>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</si>
  <si>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</si>
  <si>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</si>
  <si>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</si>
  <si>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</si>
  <si>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</si>
  <si>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</si>
  <si>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</si>
  <si>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</si>
  <si>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</si>
  <si>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</si>
  <si>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</si>
  <si>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</si>
  <si>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</si>
  <si>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</si>
  <si>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</si>
  <si>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</si>
  <si>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</si>
  <si>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</si>
  <si>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</si>
  <si>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</si>
  <si>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</si>
  <si>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</si>
  <si>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</si>
  <si>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</si>
  <si>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</si>
  <si>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</si>
  <si>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</si>
  <si>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</si>
  <si>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</si>
  <si>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</si>
  <si>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</si>
  <si>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</si>
  <si>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</si>
  <si>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</si>
  <si>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</si>
  <si>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</si>
  <si>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</si>
  <si>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</si>
  <si>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</si>
  <si>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</si>
  <si>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</si>
  <si>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</si>
  <si>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</si>
  <si>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</si>
  <si>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</si>
  <si>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</si>
  <si>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</si>
  <si>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</si>
  <si>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</si>
  <si>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</si>
  <si>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</si>
  <si>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</si>
  <si>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</si>
  <si>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</si>
  <si>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</si>
  <si>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</si>
  <si>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</si>
  <si>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</si>
  <si>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</si>
  <si>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</si>
  <si>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</si>
  <si>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</si>
  <si>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</si>
  <si>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</si>
  <si>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</si>
  <si>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</si>
  <si>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</si>
  <si>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</si>
  <si>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</si>
  <si>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</si>
  <si>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</si>
  <si>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</si>
  <si>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</si>
  <si>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</si>
  <si>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</si>
  <si>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</si>
  <si>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</si>
  <si>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</si>
  <si>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</si>
  <si>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</si>
  <si>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</si>
  <si>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</si>
  <si>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</si>
  <si>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</si>
  <si>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</si>
  <si>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</si>
  <si>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</si>
  <si>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</si>
  <si>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</si>
  <si>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</si>
  <si>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</si>
  <si>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</si>
  <si>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</si>
  <si>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</si>
  <si>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</si>
  <si>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</si>
  <si>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</si>
  <si>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</si>
  <si>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</si>
  <si>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</si>
  <si>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</si>
  <si>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</si>
  <si>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</si>
  <si>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</si>
  <si>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</si>
  <si>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</si>
  <si>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</si>
  <si>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</si>
  <si>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</si>
  <si>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</si>
  <si>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</si>
  <si>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</si>
  <si>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</si>
  <si>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</si>
  <si>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</si>
  <si>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</si>
  <si>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</si>
  <si>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</si>
  <si>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</si>
  <si>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</si>
  <si>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</si>
  <si>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</si>
  <si>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</si>
  <si>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</si>
  <si>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</si>
  <si>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</si>
  <si>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</si>
  <si>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</si>
  <si>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</si>
  <si>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</si>
  <si>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</si>
  <si>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</si>
  <si>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</si>
  <si>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</si>
  <si>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</si>
  <si>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</si>
  <si>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</si>
  <si>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</si>
  <si>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</si>
  <si>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</si>
  <si>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</si>
  <si>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</si>
  <si>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</si>
  <si>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</si>
  <si>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</si>
  <si>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</si>
  <si>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</si>
  <si>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</si>
  <si>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</si>
  <si>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</si>
  <si>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</si>
  <si>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</si>
  <si>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</si>
  <si>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</si>
  <si>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</si>
  <si>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</si>
  <si>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</si>
  <si>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</si>
  <si>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</si>
  <si>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</si>
  <si>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</si>
  <si>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</si>
  <si>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</si>
  <si>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</si>
  <si>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</si>
  <si>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</si>
  <si>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</si>
  <si>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</si>
  <si>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</si>
  <si>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</si>
  <si>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</si>
  <si>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</si>
  <si>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</si>
  <si>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</si>
  <si>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</si>
  <si>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</si>
  <si>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</si>
  <si>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</si>
  <si>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</si>
  <si>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</si>
  <si>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</si>
  <si>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</si>
  <si>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</si>
  <si>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</si>
  <si>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</si>
  <si>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</si>
  <si>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</si>
  <si>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</si>
  <si>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</si>
  <si>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</si>
  <si>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</si>
  <si>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</si>
  <si>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</si>
  <si>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</si>
  <si>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</si>
  <si>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</si>
  <si>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</si>
  <si>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</si>
  <si>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</si>
  <si>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</si>
  <si>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</si>
  <si>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</si>
  <si>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</si>
  <si>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</si>
  <si>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</si>
  <si>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</si>
  <si>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</si>
  <si>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</si>
  <si>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</si>
  <si>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</si>
  <si>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</si>
  <si>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</si>
  <si>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</si>
  <si>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</si>
  <si>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</si>
  <si>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</si>
  <si>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</si>
  <si>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</si>
  <si>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</si>
  <si>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</si>
  <si>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</si>
  <si>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</si>
  <si>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</si>
  <si>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</si>
  <si>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</si>
  <si>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</si>
  <si>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</si>
  <si>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</si>
  <si>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</si>
  <si>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</si>
  <si>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</si>
  <si>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</si>
  <si>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</si>
  <si>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</si>
  <si>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</si>
  <si>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</si>
  <si>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</si>
  <si>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</si>
  <si>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</si>
  <si>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</si>
  <si>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</si>
  <si>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</si>
  <si>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</si>
  <si>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</si>
  <si>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</si>
  <si>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</si>
  <si>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</si>
  <si>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</si>
  <si>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</si>
  <si>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</si>
  <si>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</si>
  <si>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</si>
  <si>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</si>
  <si>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</si>
  <si>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</si>
  <si>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</si>
  <si>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</si>
  <si>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</si>
  <si>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</si>
  <si>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</si>
  <si>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</si>
  <si>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</si>
  <si>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</si>
  <si>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</si>
  <si>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</si>
  <si>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</si>
  <si>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</si>
  <si>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</si>
  <si>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</si>
  <si>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</si>
  <si>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</si>
  <si>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</si>
  <si>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</si>
  <si>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</si>
  <si>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</si>
  <si>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</si>
  <si>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</si>
  <si>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</si>
  <si>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</si>
  <si>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</si>
  <si>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</si>
  <si>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</si>
  <si>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</si>
  <si>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</si>
  <si>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</si>
  <si>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</si>
  <si>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</si>
  <si>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</si>
  <si>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</si>
  <si>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</si>
  <si>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</si>
  <si>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</si>
  <si>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</si>
  <si>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</si>
  <si>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</si>
  <si>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</si>
  <si>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</si>
  <si>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</si>
  <si>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</si>
  <si>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</si>
  <si>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</si>
  <si>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</si>
  <si>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</si>
  <si>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</si>
  <si>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</si>
  <si>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</si>
  <si>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</si>
  <si>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</si>
  <si>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</si>
  <si>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</si>
  <si>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</si>
  <si>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</si>
  <si>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</si>
  <si>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</si>
  <si>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</si>
  <si>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</si>
  <si>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</si>
  <si>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</si>
  <si>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</si>
  <si>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</si>
  <si>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</si>
  <si>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</si>
  <si>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</si>
  <si>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</si>
  <si>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</si>
  <si>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</si>
  <si>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</si>
  <si>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</si>
  <si>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</si>
  <si>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</si>
  <si>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</si>
  <si>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</si>
  <si>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</si>
  <si>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</si>
  <si>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</si>
  <si>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</si>
  <si>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</si>
  <si>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</si>
  <si>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</si>
  <si>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</si>
  <si>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</si>
  <si>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</si>
  <si>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</si>
  <si>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</si>
  <si>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</si>
  <si>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</si>
  <si>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</si>
  <si>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</si>
  <si>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</si>
  <si>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</si>
  <si>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</si>
  <si>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</si>
  <si>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</si>
  <si>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</si>
  <si>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</si>
  <si>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</si>
  <si>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</si>
  <si>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</si>
  <si>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</si>
  <si>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</si>
  <si>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</si>
  <si>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</si>
  <si>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</si>
  <si>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</si>
  <si>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</si>
  <si>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</si>
  <si>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</si>
  <si>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</si>
  <si>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</si>
  <si>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</si>
  <si>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</si>
  <si>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</si>
  <si>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</si>
  <si>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</si>
  <si>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</si>
  <si>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</si>
  <si>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</si>
  <si>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</si>
  <si>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</si>
  <si>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</si>
  <si>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</si>
  <si>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</si>
  <si>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</si>
  <si>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</si>
  <si>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</si>
  <si>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</si>
  <si>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</si>
  <si>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</si>
  <si>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</si>
  <si>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</si>
  <si>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</si>
  <si>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</si>
  <si>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</si>
  <si>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</si>
  <si>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</si>
  <si>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</si>
  <si>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</si>
  <si>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</si>
  <si>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</si>
  <si>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</si>
  <si>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</si>
  <si>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</si>
  <si>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</si>
  <si>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</si>
  <si>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</si>
  <si>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</si>
  <si>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</si>
  <si>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</si>
  <si>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</si>
  <si>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</si>
  <si>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</si>
  <si>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</si>
  <si>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</si>
  <si>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</si>
  <si>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</si>
  <si>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</si>
  <si>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</si>
  <si>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</si>
  <si>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</si>
  <si>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</si>
  <si>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</si>
  <si>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</si>
  <si>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</si>
  <si>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</si>
  <si>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</si>
  <si>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</si>
  <si>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</si>
  <si>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</si>
  <si>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</si>
  <si>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</si>
  <si>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</si>
  <si>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</si>
  <si>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</si>
  <si>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</si>
  <si>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</si>
  <si>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</si>
  <si>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</si>
  <si>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</si>
  <si>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</si>
  <si>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</si>
  <si>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</si>
  <si>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</si>
  <si>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</si>
  <si>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</si>
  <si>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</si>
  <si>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</si>
  <si>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</si>
  <si>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</si>
  <si>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</si>
  <si>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</si>
  <si>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</si>
  <si>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</si>
  <si>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</si>
  <si>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</si>
  <si>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</si>
  <si>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</si>
  <si>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</si>
  <si>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</si>
  <si>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</si>
  <si>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</si>
  <si>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</si>
  <si>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</si>
  <si>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</si>
  <si>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</si>
  <si>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</si>
  <si>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</si>
  <si>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</si>
  <si>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</si>
  <si>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</si>
  <si>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</si>
  <si>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</si>
  <si>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</si>
  <si>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</si>
  <si>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</si>
  <si>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</si>
  <si>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</si>
  <si>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</si>
  <si>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</si>
  <si>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</si>
  <si>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</si>
  <si>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</si>
  <si>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</si>
  <si>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</si>
  <si>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</si>
  <si>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</si>
  <si>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</si>
  <si>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</si>
  <si>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</si>
  <si>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</si>
  <si>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</si>
  <si>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</si>
  <si>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</si>
  <si>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</si>
  <si>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</si>
  <si>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</si>
  <si>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</si>
  <si>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</si>
  <si>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</si>
  <si>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</si>
  <si>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</si>
  <si>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</si>
  <si>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</si>
  <si>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</si>
  <si>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</si>
  <si>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</si>
  <si>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</si>
  <si>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</si>
  <si>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</si>
  <si>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</si>
  <si>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</si>
  <si>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</si>
  <si>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</si>
  <si>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</si>
  <si>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</si>
  <si>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</si>
  <si>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</si>
  <si>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</si>
  <si>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</si>
  <si>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</si>
  <si>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</si>
  <si>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</si>
  <si>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</si>
  <si>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</si>
  <si>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</si>
  <si>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</si>
  <si>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</si>
  <si>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</si>
  <si>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</si>
  <si>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</si>
  <si>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</si>
  <si>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</si>
  <si>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</si>
  <si>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</si>
  <si>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</si>
  <si>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</si>
  <si>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</si>
  <si>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</si>
  <si>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</si>
  <si>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</si>
  <si>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</si>
  <si>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</si>
  <si>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</si>
  <si>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</si>
  <si>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</si>
  <si>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</si>
  <si>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</si>
  <si>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</si>
  <si>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</si>
  <si>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</si>
  <si>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</si>
  <si>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</si>
  <si>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</si>
  <si>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</si>
  <si>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</si>
  <si>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</si>
  <si>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</si>
  <si>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</si>
  <si>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</si>
  <si>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</si>
  <si>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</si>
  <si>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</si>
  <si>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</si>
  <si>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</si>
  <si>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</si>
  <si>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</si>
  <si>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</si>
  <si>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</si>
  <si>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</si>
  <si>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</si>
  <si>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</si>
  <si>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</si>
  <si>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</si>
  <si>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</si>
  <si>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</si>
  <si>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</si>
  <si>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</si>
  <si>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</si>
  <si>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</si>
  <si>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</si>
  <si>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</si>
  <si>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</si>
  <si>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</si>
  <si>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</si>
  <si>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</si>
  <si>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</si>
  <si>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</si>
  <si>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</si>
  <si>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</si>
  <si>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</si>
  <si>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</si>
  <si>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</si>
  <si>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</si>
  <si>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</si>
  <si>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</si>
  <si>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</si>
  <si>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</si>
  <si>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</si>
  <si>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</si>
  <si>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</si>
  <si>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</si>
  <si>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</si>
  <si>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</si>
  <si>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</si>
  <si>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</si>
  <si>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</si>
  <si>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</si>
  <si>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</si>
  <si>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</si>
  <si>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</si>
  <si>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</si>
  <si>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</si>
  <si>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</si>
  <si>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</si>
  <si>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</si>
  <si>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</si>
  <si>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</si>
  <si>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</si>
  <si>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</si>
  <si>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</si>
  <si>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</si>
  <si>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</si>
  <si>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</si>
  <si>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</si>
  <si>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</si>
  <si>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</si>
  <si>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</si>
  <si>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</si>
  <si>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</si>
  <si>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</si>
  <si>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</si>
  <si>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</si>
  <si>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</si>
  <si>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</si>
  <si>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</si>
  <si>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</si>
  <si>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</si>
  <si>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</si>
  <si>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</si>
  <si>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</si>
  <si>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</si>
  <si>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</si>
  <si>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</si>
  <si>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</si>
  <si>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</si>
  <si>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</si>
  <si>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</si>
  <si>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</si>
  <si>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</si>
  <si>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</si>
  <si>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</si>
  <si>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</si>
  <si>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</si>
  <si>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</si>
  <si>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</si>
  <si>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</si>
  <si>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</si>
  <si>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</si>
  <si>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</si>
  <si>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</si>
  <si>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</si>
  <si>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</si>
  <si>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</si>
  <si>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</si>
  <si>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</si>
  <si>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</si>
  <si>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</si>
  <si>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</si>
  <si>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</si>
  <si>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</si>
  <si>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</si>
  <si>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</si>
  <si>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</si>
  <si>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</si>
  <si>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</si>
  <si>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</si>
  <si>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</si>
  <si>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</si>
  <si>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</si>
  <si>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</si>
  <si>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</si>
  <si>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</si>
  <si>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</si>
  <si>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</si>
  <si>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</si>
  <si>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</si>
  <si>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</si>
  <si>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</si>
  <si>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</si>
  <si>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</si>
  <si>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</si>
  <si>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</si>
  <si>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</si>
  <si>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</si>
  <si>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</si>
  <si>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</si>
  <si>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</si>
  <si>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</si>
  <si>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</si>
  <si>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</si>
  <si>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</si>
  <si>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</si>
  <si>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</si>
  <si>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</si>
  <si>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</si>
  <si>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</si>
  <si>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</si>
  <si>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</si>
  <si>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</si>
  <si>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</si>
  <si>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</si>
  <si>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</si>
  <si>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</si>
  <si>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</si>
  <si>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</si>
  <si>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</si>
  <si>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</si>
  <si>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</si>
  <si>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</si>
  <si>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</si>
  <si>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</si>
  <si>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</si>
  <si>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</si>
  <si>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</si>
  <si>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</si>
  <si>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</si>
  <si>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</si>
  <si>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</si>
  <si>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</si>
  <si>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</si>
  <si>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</si>
  <si>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</si>
  <si>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</si>
  <si>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</si>
  <si>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</si>
  <si>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</si>
  <si>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</si>
  <si>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</si>
  <si>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</si>
  <si>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</si>
  <si>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</si>
  <si>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</si>
  <si>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</si>
  <si>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</si>
  <si>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</si>
  <si>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</si>
  <si>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</si>
  <si>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</si>
  <si>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</si>
  <si>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</si>
  <si>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</si>
  <si>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</si>
  <si>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</si>
  <si>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</si>
  <si>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</si>
  <si>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</si>
  <si>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</si>
  <si>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</si>
  <si>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</si>
  <si>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</si>
  <si>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</si>
  <si>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</si>
  <si>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</si>
  <si>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</si>
  <si>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</si>
  <si>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</si>
  <si>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</si>
  <si>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</si>
  <si>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</si>
  <si>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</si>
  <si>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</si>
  <si>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</si>
  <si>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</si>
  <si>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</si>
  <si>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</si>
  <si>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</si>
  <si>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</si>
  <si>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</si>
  <si>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</si>
  <si>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</si>
  <si>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</si>
  <si>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</si>
  <si>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</si>
  <si>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</si>
  <si>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</si>
  <si>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</si>
  <si>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</si>
  <si>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</si>
  <si>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</si>
  <si>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</si>
  <si>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</si>
  <si>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</si>
  <si>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</si>
  <si>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</si>
  <si>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</si>
  <si>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</si>
  <si>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</si>
  <si>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</si>
  <si>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</si>
  <si>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</si>
  <si>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</si>
  <si>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</si>
  <si>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</si>
  <si>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</si>
  <si>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</si>
  <si>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</si>
  <si>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</si>
  <si>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</si>
  <si>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</si>
  <si>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</si>
  <si>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</si>
  <si>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</si>
  <si>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</si>
  <si>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</si>
  <si>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</si>
  <si>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</si>
  <si>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</si>
  <si>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</si>
  <si>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</si>
  <si>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</si>
  <si>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</si>
  <si>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</si>
  <si>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</si>
  <si>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</si>
  <si>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</si>
  <si>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</si>
  <si>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</si>
  <si>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</si>
  <si>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</si>
  <si>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</si>
  <si>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</si>
  <si>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</si>
  <si>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</si>
  <si>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</si>
  <si>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</si>
  <si>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</si>
  <si>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</si>
  <si>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</si>
  <si>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</si>
  <si>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</si>
  <si>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</si>
  <si>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</si>
  <si>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</si>
  <si>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</si>
  <si>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</si>
  <si>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</si>
  <si>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</si>
  <si>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</si>
  <si>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</si>
  <si>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</si>
  <si>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</si>
  <si>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</si>
  <si>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</si>
  <si>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</si>
  <si>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</si>
  <si>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</si>
  <si>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</si>
  <si>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</si>
  <si>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</si>
  <si>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</si>
  <si>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</si>
  <si>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</si>
  <si>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</si>
  <si>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</si>
  <si>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</si>
  <si>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</si>
  <si>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</si>
  <si>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</si>
  <si>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</si>
  <si>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</si>
  <si>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</si>
  <si>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</si>
  <si>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</si>
  <si>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</si>
  <si>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</si>
  <si>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</si>
  <si>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</si>
  <si>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</si>
  <si>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</si>
  <si>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</si>
  <si>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</si>
  <si>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</si>
  <si>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</si>
  <si>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</si>
  <si>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</si>
  <si>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</si>
  <si>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</si>
  <si>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</si>
  <si>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</si>
  <si>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</si>
  <si>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</si>
  <si>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</si>
  <si>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</si>
  <si>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</si>
  <si>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</si>
  <si>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</si>
  <si>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</si>
  <si>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</si>
  <si>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</si>
  <si>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</si>
  <si>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</si>
  <si>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</si>
  <si>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</si>
  <si>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</si>
  <si>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</si>
  <si>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</si>
  <si>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</si>
  <si>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</si>
  <si>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</si>
  <si>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</si>
  <si>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</si>
  <si>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</si>
  <si>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</si>
  <si>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</si>
  <si>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</si>
  <si>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</si>
  <si>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</si>
  <si>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</si>
  <si>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</si>
  <si>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</si>
  <si>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</si>
  <si>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</si>
  <si>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</si>
  <si>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</si>
  <si>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</si>
  <si>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</si>
  <si>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</si>
  <si>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</si>
  <si>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</si>
  <si>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</si>
  <si>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</si>
  <si>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</si>
  <si>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</si>
  <si>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</si>
  <si>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</si>
  <si>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</si>
  <si>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</si>
  <si>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</si>
  <si>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</si>
  <si>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</si>
  <si>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</si>
  <si>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</si>
  <si>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</si>
  <si>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</si>
  <si>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</si>
  <si>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</si>
  <si>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</si>
  <si>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</si>
  <si>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</si>
  <si>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</si>
  <si>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</si>
  <si>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</si>
  <si>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</si>
  <si>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</si>
  <si>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</si>
  <si>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</si>
  <si>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</si>
  <si>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</si>
  <si>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</si>
  <si>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</si>
  <si>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</si>
  <si>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</si>
  <si>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</si>
  <si>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</si>
  <si>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</si>
  <si>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</si>
  <si>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</si>
  <si>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</si>
  <si>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</si>
  <si>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</si>
  <si>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</si>
  <si>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</si>
  <si>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</si>
  <si>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</si>
  <si>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</si>
  <si>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</si>
  <si>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</si>
  <si>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</si>
  <si>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</si>
  <si>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</si>
  <si>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</si>
  <si>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</si>
  <si>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</si>
  <si>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</si>
  <si>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</si>
  <si>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</si>
  <si>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</si>
  <si>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</si>
  <si>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</si>
  <si>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</si>
  <si>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</si>
  <si>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</si>
  <si>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</si>
  <si>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</si>
  <si>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</si>
  <si>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</si>
  <si>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</si>
  <si>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</si>
  <si>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</si>
  <si>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</si>
  <si>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</si>
  <si>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</si>
  <si>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</si>
  <si>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</si>
  <si>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</si>
  <si>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</si>
  <si>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</si>
  <si>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</si>
  <si>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</si>
  <si>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</si>
  <si>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</si>
  <si>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</si>
  <si>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</si>
  <si>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</si>
  <si>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</si>
  <si>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</si>
  <si>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</si>
  <si>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</si>
  <si>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</si>
  <si>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</si>
  <si>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</si>
  <si>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</si>
  <si>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</si>
  <si>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</si>
  <si>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</si>
  <si>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</si>
  <si>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</si>
  <si>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</si>
  <si>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</si>
  <si>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</si>
  <si>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</si>
  <si>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</si>
  <si>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</si>
  <si>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</si>
  <si>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</si>
  <si>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</si>
  <si>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</si>
  <si>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</si>
  <si>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</si>
  <si>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</si>
  <si>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</si>
  <si>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</si>
  <si>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</si>
  <si>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</si>
  <si>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</si>
  <si>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</si>
  <si>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</si>
  <si>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</si>
  <si>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</si>
  <si>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</si>
  <si>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</si>
  <si>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</si>
  <si>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</si>
  <si>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</si>
  <si>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</si>
  <si>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</si>
  <si>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</si>
  <si>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</si>
  <si>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</si>
  <si>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</si>
  <si>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</si>
  <si>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</si>
  <si>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</si>
  <si>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</si>
  <si>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</si>
  <si>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</si>
  <si>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</si>
  <si>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</si>
  <si>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</si>
  <si>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</si>
  <si>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</si>
  <si>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</si>
  <si>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</si>
  <si>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</si>
  <si>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</si>
  <si>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</si>
  <si>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</si>
  <si>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</si>
  <si>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</si>
  <si>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</si>
  <si>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</si>
  <si>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</si>
  <si>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</si>
  <si>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</si>
  <si>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</si>
  <si>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</si>
  <si>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</si>
  <si>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</si>
  <si>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</si>
  <si>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</si>
  <si>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</si>
  <si>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</si>
  <si>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</si>
  <si>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</si>
  <si>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</si>
  <si>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</si>
  <si>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</si>
  <si>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</si>
  <si>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</si>
  <si>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</si>
  <si>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</si>
  <si>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</si>
  <si>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</si>
  <si>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</si>
  <si>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</si>
  <si>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</si>
  <si>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</si>
  <si>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</si>
  <si>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</si>
  <si>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</si>
  <si>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</si>
  <si>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</si>
  <si>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</si>
  <si>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</si>
  <si>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</si>
  <si>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</si>
  <si>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</si>
  <si>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</si>
  <si>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</si>
  <si>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</si>
  <si>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</si>
  <si>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</si>
  <si>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</si>
  <si>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</si>
  <si>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</si>
  <si>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</si>
  <si>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</si>
  <si>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</si>
  <si>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</si>
  <si>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</si>
  <si>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</si>
  <si>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</si>
  <si>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</si>
  <si>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</si>
  <si>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</si>
  <si>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</si>
  <si>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</si>
  <si>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</si>
  <si>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</si>
  <si>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</si>
  <si>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</si>
  <si>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</si>
  <si>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</si>
  <si>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</si>
  <si>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</si>
  <si>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</si>
  <si>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</si>
  <si>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</si>
  <si>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</si>
  <si>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</si>
  <si>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</si>
  <si>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</si>
  <si>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</si>
  <si>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</si>
  <si>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</si>
  <si>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</si>
  <si>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</si>
  <si>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</si>
  <si>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</si>
  <si>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</si>
  <si>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</si>
  <si>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</si>
  <si>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</si>
  <si>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</si>
  <si>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</si>
  <si>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</si>
  <si>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</si>
  <si>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</si>
  <si>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</si>
  <si>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</si>
  <si>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</si>
  <si>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</si>
  <si>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</si>
  <si>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</si>
  <si>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</si>
  <si>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</si>
  <si>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</si>
  <si>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</si>
  <si>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</si>
  <si>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</si>
  <si>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</si>
  <si>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</si>
  <si>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</si>
  <si>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</si>
  <si>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</si>
  <si>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</si>
  <si>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</si>
  <si>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</si>
  <si>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</si>
  <si>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</si>
  <si>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</si>
  <si>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</si>
  <si>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</si>
  <si>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</si>
  <si>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</si>
  <si>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</si>
  <si>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</si>
  <si>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</si>
  <si>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</si>
  <si>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</si>
  <si>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</si>
  <si>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</si>
  <si>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</si>
  <si>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</si>
  <si>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</si>
  <si>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</si>
  <si>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</si>
  <si>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</si>
  <si>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</si>
  <si>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</si>
  <si>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</si>
  <si>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</si>
  <si>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</si>
  <si>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</si>
  <si>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</si>
  <si>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</si>
  <si>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</si>
  <si>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</si>
  <si>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</si>
  <si>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</si>
  <si>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</si>
  <si>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</si>
  <si>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</si>
  <si>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</si>
  <si>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</si>
  <si>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</si>
  <si>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</si>
  <si>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</si>
  <si>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</si>
  <si>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</si>
  <si>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</si>
  <si>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</si>
  <si>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</si>
  <si>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</si>
  <si>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</si>
  <si>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</si>
  <si>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</si>
  <si>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</si>
  <si>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</si>
  <si>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</si>
  <si>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</si>
  <si>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</si>
  <si>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</si>
  <si>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</si>
  <si>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</si>
  <si>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</si>
  <si>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</si>
  <si>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</si>
  <si>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</si>
  <si>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</si>
  <si>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</si>
  <si>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</si>
  <si>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</si>
  <si>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</si>
  <si>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</si>
  <si>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</si>
  <si>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</si>
  <si>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</si>
  <si>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</si>
  <si>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</si>
  <si>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</si>
  <si>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</si>
  <si>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</si>
  <si>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</si>
  <si>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</si>
  <si>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</si>
  <si>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</si>
  <si>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</si>
  <si>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</si>
  <si>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</si>
  <si>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</si>
  <si>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</si>
  <si>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</si>
  <si>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</si>
  <si>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</si>
  <si>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</si>
  <si>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</si>
  <si>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</si>
  <si>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</si>
  <si>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</si>
  <si>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</si>
  <si>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</si>
  <si>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</si>
  <si>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</si>
  <si>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</si>
  <si>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</si>
  <si>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</si>
  <si>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</si>
  <si>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</si>
  <si>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</si>
  <si>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</si>
  <si>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</si>
  <si>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</si>
  <si>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</si>
  <si>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</si>
  <si>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</si>
  <si>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</si>
  <si>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</si>
  <si>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</si>
  <si>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</si>
  <si>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</si>
  <si>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</si>
  <si>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</si>
  <si>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</si>
  <si>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</si>
  <si>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</si>
  <si>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</si>
  <si>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</si>
  <si>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</si>
  <si>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</si>
  <si>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</si>
  <si>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</si>
  <si>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</si>
  <si>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</si>
  <si>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</si>
  <si>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</si>
  <si>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</si>
  <si>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</si>
  <si>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</si>
  <si>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</si>
  <si>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</si>
  <si>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</si>
  <si>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</si>
  <si>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</si>
  <si>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</si>
  <si>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</si>
  <si>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</si>
  <si>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</si>
  <si>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</si>
  <si>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</si>
  <si>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</si>
  <si>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</si>
  <si>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</si>
  <si>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</si>
  <si>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</si>
  <si>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</si>
  <si>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</si>
  <si>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</si>
  <si>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</si>
  <si>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</si>
  <si>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</si>
  <si>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</si>
  <si>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</si>
  <si>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</si>
  <si>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</si>
  <si>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</si>
  <si>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</si>
  <si>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</si>
  <si>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</si>
  <si>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</si>
  <si>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</si>
  <si>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</si>
  <si>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</si>
  <si>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</si>
  <si>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</si>
  <si>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</si>
  <si>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</si>
  <si>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</si>
  <si>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</si>
  <si>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</si>
  <si>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</si>
  <si>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</si>
  <si>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</si>
  <si>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</si>
  <si>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</si>
  <si>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</si>
  <si>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</si>
  <si>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</si>
  <si>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</si>
  <si>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</si>
  <si>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</si>
  <si>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</si>
  <si>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</si>
  <si>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</si>
  <si>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</si>
  <si>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</si>
  <si>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</si>
  <si>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</si>
  <si>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</si>
  <si>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</si>
  <si>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</si>
  <si>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</si>
  <si>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</si>
  <si>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</si>
  <si>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</si>
  <si>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</si>
  <si>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</si>
  <si>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</si>
  <si>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</si>
  <si>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</si>
  <si>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</si>
  <si>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</si>
  <si>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</si>
  <si>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</si>
  <si>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</si>
  <si>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</si>
  <si>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</si>
  <si>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</si>
  <si>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</si>
  <si>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</si>
  <si>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</si>
  <si>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</si>
  <si>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</si>
  <si>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</si>
  <si>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</si>
  <si>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</si>
  <si>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</si>
  <si>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</si>
  <si>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</si>
  <si>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</si>
  <si>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</si>
  <si>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</si>
  <si>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</si>
  <si>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</si>
  <si>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</si>
  <si>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</si>
  <si>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</si>
  <si>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</si>
  <si>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</si>
  <si>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</si>
  <si>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</si>
  <si>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</si>
  <si>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</si>
  <si>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</si>
  <si>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</si>
  <si>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</si>
  <si>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</si>
  <si>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</si>
  <si>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</si>
  <si>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</si>
  <si>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</si>
  <si>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</si>
  <si>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</si>
  <si>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</si>
  <si>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</si>
  <si>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</si>
  <si>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</si>
  <si>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</si>
  <si>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</si>
  <si>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</si>
  <si>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</si>
  <si>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</si>
  <si>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</si>
  <si>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</si>
  <si>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</si>
  <si>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</si>
  <si>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</si>
  <si>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</si>
  <si>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</si>
  <si>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</si>
  <si>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</si>
  <si>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</si>
  <si>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</si>
  <si>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</si>
  <si>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</si>
  <si>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</si>
  <si>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</si>
  <si>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</si>
  <si>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</si>
  <si>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</si>
  <si>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</si>
  <si>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</si>
  <si>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</si>
  <si>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</si>
  <si>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</si>
  <si>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</si>
  <si>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</si>
  <si>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</si>
  <si>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</si>
  <si>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</si>
  <si>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</si>
  <si>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</si>
  <si>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</si>
  <si>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</si>
  <si>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</si>
  <si>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</si>
  <si>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</si>
  <si>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</si>
  <si>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</si>
  <si>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</si>
  <si>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</si>
  <si>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</si>
  <si>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</si>
  <si>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</si>
  <si>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</si>
  <si>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</si>
  <si>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</si>
  <si>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</si>
  <si>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</si>
  <si>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</si>
  <si>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</si>
  <si>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</si>
  <si>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</si>
  <si>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</si>
  <si>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</si>
  <si>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</si>
  <si>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</si>
  <si>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</si>
  <si>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</si>
  <si>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</si>
  <si>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</si>
  <si>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</si>
  <si>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</si>
  <si>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</si>
  <si>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</si>
  <si>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</si>
  <si>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</si>
  <si>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</si>
  <si>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</si>
  <si>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</si>
  <si>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</si>
  <si>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</si>
  <si>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</si>
  <si>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</si>
  <si>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</si>
  <si>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</si>
  <si>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</si>
  <si>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</si>
  <si>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</si>
  <si>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</si>
  <si>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</si>
  <si>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</si>
  <si>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</si>
  <si>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</si>
  <si>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</si>
  <si>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</si>
  <si>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</si>
  <si>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</si>
  <si>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</si>
  <si>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</si>
  <si>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</si>
  <si>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</si>
  <si>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</si>
  <si>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</si>
  <si>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</si>
  <si>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</si>
  <si>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</si>
  <si>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</si>
  <si>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</si>
  <si>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</si>
  <si>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</si>
  <si>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</si>
  <si>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</si>
  <si>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</si>
  <si>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</si>
  <si>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</si>
  <si>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</si>
  <si>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</si>
  <si>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</si>
  <si>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</si>
  <si>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</si>
  <si>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</si>
  <si>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</si>
  <si>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</si>
  <si>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</si>
  <si>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</si>
  <si>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</si>
  <si>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</si>
  <si>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</si>
  <si>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</si>
  <si>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</si>
  <si>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</si>
  <si>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</si>
  <si>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</si>
  <si>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</si>
  <si>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</si>
  <si>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</si>
  <si>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</si>
  <si>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</si>
  <si>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</si>
  <si>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</si>
  <si>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</si>
  <si>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</si>
  <si>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</si>
  <si>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</si>
  <si>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</si>
  <si>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</si>
  <si>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</si>
  <si>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</si>
  <si>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</si>
  <si>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</si>
  <si>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</si>
  <si>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</si>
  <si>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</si>
  <si>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</si>
  <si>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</si>
  <si>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</si>
  <si>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</si>
  <si>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</si>
  <si>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</si>
  <si>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</si>
  <si>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</si>
  <si>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</si>
  <si>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</si>
  <si>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</si>
  <si>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</si>
  <si>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</si>
  <si>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</si>
  <si>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</si>
  <si>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</si>
  <si>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</si>
  <si>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</si>
  <si>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</si>
  <si>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</si>
  <si>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</si>
  <si>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</si>
  <si>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</si>
  <si>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</si>
  <si>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</si>
  <si>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</si>
  <si>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</si>
  <si>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</si>
  <si>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</si>
  <si>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</si>
  <si>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</si>
  <si>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</si>
  <si>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</si>
  <si>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</si>
  <si>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</si>
  <si>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</si>
  <si>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</si>
  <si>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</si>
  <si>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</si>
  <si>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</si>
  <si>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</si>
  <si>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</si>
  <si>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</si>
  <si>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</si>
  <si>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</si>
  <si>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</si>
  <si>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</si>
  <si>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</si>
  <si>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</si>
  <si>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</si>
  <si>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</si>
  <si>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</si>
  <si>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</si>
  <si>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</si>
  <si>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</si>
  <si>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</si>
  <si>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</si>
  <si>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</si>
  <si>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</si>
  <si>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</si>
  <si>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</si>
  <si>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</si>
  <si>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</si>
  <si>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</si>
  <si>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</si>
  <si>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</si>
  <si>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</si>
  <si>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</si>
  <si>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</si>
  <si>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</si>
  <si>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</si>
  <si>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</si>
  <si>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</si>
  <si>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</si>
  <si>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</si>
  <si>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</si>
  <si>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</si>
  <si>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</si>
  <si>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</si>
  <si>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</si>
  <si>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</si>
  <si>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</si>
  <si>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</si>
  <si>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</si>
  <si>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</si>
  <si>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</si>
  <si>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</si>
  <si>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</si>
  <si>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</si>
  <si>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</si>
  <si>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</si>
  <si>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</si>
  <si>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</si>
  <si>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</si>
  <si>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</si>
  <si>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</si>
  <si>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</si>
  <si>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</si>
  <si>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</si>
  <si>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</si>
  <si>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</si>
  <si>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</si>
  <si>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</si>
  <si>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</si>
  <si>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</si>
  <si>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</si>
  <si>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</si>
  <si>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</si>
  <si>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</si>
  <si>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</si>
  <si>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</si>
  <si>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</si>
  <si>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</si>
  <si>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</si>
  <si>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</si>
  <si>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</si>
  <si>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</si>
  <si>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</si>
  <si>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</si>
  <si>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</si>
  <si>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</si>
  <si>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</si>
  <si>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</si>
  <si>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</si>
  <si>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</si>
  <si>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</si>
  <si>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</si>
  <si>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</si>
  <si>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</si>
  <si>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</si>
  <si>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</si>
  <si>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</si>
  <si>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</si>
  <si>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</si>
  <si>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</si>
  <si>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</si>
  <si>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</si>
  <si>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</si>
  <si>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</si>
  <si>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</si>
  <si>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</si>
  <si>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</si>
  <si>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</si>
  <si>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</si>
  <si>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</si>
  <si>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</si>
  <si>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</si>
  <si>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</si>
  <si>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</si>
  <si>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</si>
  <si>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</si>
  <si>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</si>
  <si>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</si>
  <si>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</si>
  <si>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</si>
  <si>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</si>
  <si>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</si>
  <si>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</si>
  <si>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</si>
  <si>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</si>
  <si>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</si>
  <si>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</si>
  <si>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</si>
  <si>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</si>
  <si>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</si>
  <si>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</si>
  <si>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</si>
  <si>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</si>
  <si>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</si>
  <si>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</si>
  <si>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</si>
  <si>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</si>
  <si>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</si>
  <si>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</si>
  <si>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</si>
  <si>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</si>
  <si>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</si>
  <si>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</si>
  <si>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</si>
  <si>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</si>
  <si>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</si>
  <si>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</si>
  <si>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</si>
  <si>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</si>
  <si>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</si>
  <si>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</si>
  <si>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</si>
  <si>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</si>
  <si>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</si>
  <si>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</si>
  <si>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</si>
  <si>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</si>
  <si>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</si>
  <si>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</si>
  <si>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</si>
  <si>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</si>
  <si>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</si>
  <si>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</si>
  <si>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</si>
  <si>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</si>
  <si>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</si>
  <si>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</si>
  <si>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</si>
  <si>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</si>
  <si>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</si>
  <si>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</si>
  <si>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</si>
  <si>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</si>
  <si>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</si>
  <si>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</si>
  <si>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</si>
  <si>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</si>
  <si>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</si>
  <si>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</si>
  <si>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</si>
  <si>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</si>
  <si>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</si>
  <si>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</si>
  <si>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</si>
  <si>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</si>
  <si>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</si>
  <si>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</si>
  <si>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</si>
  <si>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</si>
  <si>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</si>
  <si>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</si>
  <si>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</si>
  <si>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</si>
  <si>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</si>
  <si>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</si>
  <si>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</si>
  <si>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</si>
  <si>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</si>
  <si>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</si>
  <si>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</si>
  <si>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</si>
  <si>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</si>
  <si>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</si>
  <si>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</si>
  <si>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</si>
  <si>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</si>
  <si>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</si>
  <si>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</si>
  <si>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</si>
  <si>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</si>
  <si>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</si>
  <si>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</si>
  <si>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</si>
  <si>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</si>
  <si>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</si>
  <si>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</si>
  <si>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</si>
  <si>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</si>
  <si>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</si>
  <si>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</si>
  <si>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</si>
  <si>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</si>
  <si>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</si>
  <si>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</si>
  <si>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</si>
  <si>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</si>
  <si>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</si>
  <si>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</si>
  <si>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</si>
  <si>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</si>
  <si>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</si>
  <si>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</si>
  <si>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</si>
  <si>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</si>
  <si>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</si>
  <si>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</si>
  <si>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</si>
  <si>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</si>
  <si>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</si>
  <si>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</si>
  <si>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</si>
  <si>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</si>
  <si>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</si>
  <si>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</si>
  <si>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</si>
  <si>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</si>
  <si>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</si>
  <si>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</si>
  <si>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</si>
  <si>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</si>
  <si>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</si>
  <si>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</si>
  <si>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</si>
  <si>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</si>
  <si>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</si>
  <si>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</si>
  <si>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</si>
  <si>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</si>
  <si>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</si>
  <si>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</si>
  <si>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</si>
  <si>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</si>
  <si>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</si>
  <si>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</si>
  <si>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</si>
  <si>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</si>
  <si>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</si>
  <si>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</si>
  <si>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</si>
  <si>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</si>
  <si>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</si>
  <si>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</si>
  <si>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</si>
  <si>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</si>
  <si>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</si>
  <si>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</si>
  <si>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</si>
  <si>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</si>
  <si>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</si>
  <si>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</si>
  <si>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</si>
  <si>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</si>
  <si>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</si>
  <si>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</si>
  <si>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</si>
  <si>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</si>
  <si>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</si>
  <si>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</si>
  <si>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</si>
  <si>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</si>
  <si>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</si>
  <si>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</si>
  <si>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</si>
  <si>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</si>
  <si>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</si>
  <si>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</si>
  <si>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</si>
  <si>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</si>
  <si>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</si>
  <si>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</si>
  <si>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</si>
  <si>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</si>
  <si>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</si>
  <si>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</si>
  <si>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</si>
  <si>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</si>
  <si>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</si>
  <si>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</si>
  <si>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</si>
  <si>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</si>
  <si>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</si>
  <si>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</si>
  <si>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</si>
  <si>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</si>
  <si>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</si>
  <si>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</si>
  <si>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</si>
  <si>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</si>
  <si>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</si>
  <si>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</si>
  <si>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</si>
  <si>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</si>
  <si>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</si>
  <si>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</si>
  <si>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</si>
  <si>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</si>
  <si>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</si>
  <si>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</si>
  <si>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</si>
  <si>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</si>
  <si>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</si>
  <si>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</si>
  <si>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</si>
  <si>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</si>
  <si>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</si>
  <si>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</si>
  <si>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</si>
  <si>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</si>
  <si>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</si>
  <si>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</si>
  <si>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</si>
  <si>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</si>
  <si>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</si>
  <si>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</si>
  <si>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</si>
  <si>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</si>
  <si>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</si>
  <si>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</si>
  <si>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</si>
  <si>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</si>
  <si>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</si>
  <si>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</si>
  <si>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</si>
  <si>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</si>
  <si>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</si>
  <si>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</si>
  <si>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</si>
  <si>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</si>
  <si>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</si>
  <si>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</si>
  <si>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</si>
  <si>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</si>
  <si>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</si>
  <si>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</si>
  <si>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</si>
  <si>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</si>
  <si>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</si>
  <si>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</si>
  <si>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</si>
  <si>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</si>
  <si>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</si>
  <si>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</si>
  <si>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</si>
  <si>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</si>
  <si>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</si>
  <si>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</si>
  <si>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</si>
  <si>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</si>
  <si>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</si>
  <si>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</si>
  <si>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</si>
  <si>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</si>
  <si>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</si>
  <si>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</si>
  <si>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</si>
  <si>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</si>
  <si>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</si>
  <si>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</si>
  <si>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</si>
  <si>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</si>
  <si>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</si>
  <si>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</si>
  <si>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</si>
  <si>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</si>
  <si>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</si>
  <si>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</si>
  <si>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</si>
  <si>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</si>
  <si>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</si>
  <si>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</si>
  <si>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</si>
  <si>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</si>
  <si>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</si>
  <si>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</si>
  <si>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</si>
  <si>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</si>
  <si>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</si>
  <si>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</si>
  <si>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</si>
  <si>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</si>
  <si>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</si>
  <si>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</si>
  <si>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</si>
  <si>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</si>
  <si>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</si>
  <si>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</si>
  <si>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</si>
  <si>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</si>
  <si>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</si>
  <si>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</si>
  <si>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</si>
  <si>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</si>
  <si>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</si>
  <si>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</si>
  <si>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</si>
  <si>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</si>
  <si>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</si>
  <si>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</si>
  <si>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</si>
  <si>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</si>
  <si>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</si>
  <si>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</si>
  <si>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</si>
  <si>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</si>
  <si>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</si>
  <si>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</si>
  <si>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</si>
  <si>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</si>
  <si>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</si>
  <si>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</si>
  <si>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</si>
  <si>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</si>
  <si>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</si>
  <si>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</si>
  <si>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</si>
  <si>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</si>
  <si>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</si>
  <si>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</si>
  <si>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</si>
  <si>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</si>
  <si>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</si>
  <si>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</si>
  <si>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</si>
  <si>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</si>
  <si>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</si>
  <si>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</si>
  <si>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</si>
  <si>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</si>
  <si>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</si>
  <si>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</si>
  <si>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</si>
  <si>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</si>
  <si>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</si>
  <si>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</si>
  <si>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</si>
  <si>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</si>
  <si>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</si>
  <si>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</si>
  <si>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</si>
  <si>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</si>
  <si>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</si>
  <si>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</si>
  <si>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</si>
  <si>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</si>
  <si>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</si>
  <si>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</si>
  <si>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</si>
  <si>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</si>
  <si>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</si>
  <si>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</si>
  <si>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</si>
  <si>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</si>
  <si>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</si>
  <si>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</si>
  <si>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</si>
  <si>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</si>
  <si>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</si>
  <si>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</si>
  <si>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</si>
  <si>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</si>
  <si>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</si>
  <si>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</si>
  <si>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</si>
  <si>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</si>
  <si>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</si>
  <si>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</si>
  <si>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</si>
  <si>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</si>
  <si>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</si>
  <si>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</si>
  <si>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</si>
  <si>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</si>
  <si>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</si>
  <si>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</si>
  <si>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</si>
  <si>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</si>
  <si>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</si>
  <si>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</si>
  <si>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</si>
  <si>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</si>
  <si>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</si>
  <si>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</si>
  <si>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</si>
  <si>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</si>
  <si>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</si>
  <si>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</si>
  <si>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</si>
  <si>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</si>
  <si>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</si>
  <si>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</si>
  <si>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</si>
  <si>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</si>
  <si>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</si>
  <si>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</si>
  <si>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</si>
  <si>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</si>
  <si>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</si>
  <si>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</si>
  <si>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</si>
  <si>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</si>
  <si>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</si>
  <si>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</si>
  <si>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</si>
  <si>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</si>
  <si>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</si>
  <si>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</si>
  <si>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</si>
  <si>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</si>
  <si>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</si>
  <si>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</si>
  <si>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</si>
  <si>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</si>
  <si>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</si>
  <si>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</si>
  <si>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</si>
  <si>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</si>
  <si>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</si>
  <si>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</si>
  <si>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</si>
  <si>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</si>
  <si>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</si>
  <si>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</si>
  <si>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</si>
  <si>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</si>
  <si>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</si>
  <si>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</si>
  <si>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</si>
  <si>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</si>
  <si>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</si>
  <si>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</si>
  <si>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</si>
  <si>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</si>
  <si>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</si>
  <si>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</si>
  <si>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</si>
  <si>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</si>
  <si>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</si>
  <si>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</si>
  <si>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</si>
  <si>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</si>
  <si>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</si>
  <si>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</si>
  <si>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</si>
  <si>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</si>
  <si>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</si>
  <si>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</si>
  <si>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</si>
  <si>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</si>
  <si>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</si>
  <si>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</si>
  <si>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</si>
  <si>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</si>
  <si>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</si>
  <si>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</si>
  <si>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</si>
  <si>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</si>
  <si>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</si>
  <si>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</si>
  <si>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</si>
  <si>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</si>
  <si>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</si>
  <si>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</si>
  <si>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</si>
  <si>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</si>
  <si>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</si>
  <si>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</si>
  <si>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</si>
  <si>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</si>
  <si>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</si>
  <si>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</si>
  <si>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</si>
  <si>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</si>
  <si>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</si>
  <si>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</si>
  <si>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</si>
  <si>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</si>
  <si>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</si>
  <si>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</si>
  <si>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</si>
  <si>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</si>
  <si>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</si>
  <si>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</si>
  <si>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</si>
  <si>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</si>
  <si>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</si>
  <si>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</si>
  <si>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</si>
  <si>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</si>
  <si>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</si>
  <si>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</si>
  <si>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</si>
  <si>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</si>
  <si>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</si>
  <si>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</si>
  <si>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</si>
  <si>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</si>
  <si>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</si>
  <si>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</si>
  <si>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</si>
  <si>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</si>
  <si>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</si>
  <si>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</si>
  <si>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</si>
  <si>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</si>
  <si>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</si>
  <si>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</si>
  <si>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</si>
  <si>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</si>
  <si>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</si>
  <si>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</si>
  <si>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</si>
  <si>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</si>
  <si>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</si>
  <si>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</si>
  <si>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</si>
  <si>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</si>
  <si>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</si>
  <si>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</si>
  <si>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</si>
  <si>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</si>
  <si>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</si>
  <si>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</si>
  <si>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</si>
  <si>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</si>
  <si>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</si>
  <si>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</si>
  <si>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</si>
  <si>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</si>
  <si>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</si>
  <si>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</si>
  <si>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</si>
  <si>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</si>
  <si>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</si>
  <si>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</si>
  <si>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</si>
  <si>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</si>
  <si>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</si>
  <si>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</si>
  <si>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</si>
  <si>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</si>
  <si>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</si>
  <si>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</si>
  <si>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</si>
  <si>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</si>
  <si>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</si>
  <si>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</si>
  <si>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</si>
  <si>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</si>
  <si>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</si>
  <si>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</si>
  <si>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</si>
  <si>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</si>
  <si>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</si>
  <si>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</si>
  <si>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</si>
  <si>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</si>
  <si>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</si>
  <si>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</si>
  <si>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</si>
  <si>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</si>
  <si>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</si>
  <si>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</si>
  <si>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</si>
  <si>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</si>
  <si>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</si>
  <si>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</si>
  <si>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</si>
  <si>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</si>
  <si>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</si>
  <si>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</si>
  <si>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</si>
  <si>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</si>
  <si>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</si>
  <si>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</si>
  <si>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</si>
  <si>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</si>
  <si>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</si>
  <si>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</si>
  <si>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</si>
  <si>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</si>
  <si>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</si>
  <si>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</si>
  <si>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</si>
  <si>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</si>
  <si>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</si>
  <si>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</si>
  <si>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</si>
  <si>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</si>
  <si>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</si>
  <si>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</si>
  <si>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</si>
  <si>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</si>
  <si>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</si>
  <si>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</si>
  <si>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</si>
  <si>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</si>
  <si>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</si>
  <si>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</si>
  <si>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</si>
  <si>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</si>
  <si>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</si>
  <si>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</si>
  <si>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</si>
  <si>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</si>
  <si>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</si>
  <si>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</si>
  <si>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</si>
  <si>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</si>
  <si>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</si>
  <si>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</si>
  <si>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</si>
  <si>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</si>
  <si>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</si>
  <si>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</si>
  <si>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</si>
  <si>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</si>
  <si>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</si>
  <si>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</si>
  <si>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</si>
  <si>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</si>
  <si>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</si>
  <si>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</si>
  <si>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</si>
  <si>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</si>
  <si>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</si>
  <si>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</si>
  <si>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</si>
  <si>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</si>
  <si>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</si>
  <si>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</si>
  <si>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</si>
  <si>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</si>
  <si>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</si>
  <si>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</si>
  <si>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</si>
  <si>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</si>
  <si>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</si>
  <si>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</si>
  <si>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</si>
  <si>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</si>
  <si>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</si>
  <si>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</si>
  <si>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</si>
  <si>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</si>
  <si>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</si>
  <si>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</si>
  <si>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</si>
  <si>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</si>
  <si>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</si>
  <si>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</si>
  <si>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</si>
  <si>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</si>
  <si>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</si>
  <si>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</si>
  <si>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</si>
  <si>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</si>
  <si>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</si>
  <si>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</si>
  <si>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</si>
  <si>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</si>
  <si>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</si>
  <si>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</si>
  <si>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</si>
  <si>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</si>
  <si>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</si>
  <si>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</si>
  <si>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</si>
  <si>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</si>
  <si>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</si>
  <si>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</si>
  <si>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</si>
  <si>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</si>
  <si>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</si>
  <si>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</si>
  <si>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</si>
  <si>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</si>
  <si>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</si>
  <si>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</si>
  <si>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</si>
  <si>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</si>
  <si>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</si>
  <si>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</si>
  <si>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</si>
  <si>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</si>
  <si>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</si>
  <si>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</si>
  <si>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</si>
  <si>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</si>
  <si>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</si>
  <si>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</si>
  <si>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</si>
  <si>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</si>
  <si>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</si>
  <si>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</si>
  <si>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</si>
  <si>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</si>
  <si>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</si>
  <si>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</si>
  <si>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</si>
  <si>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</si>
  <si>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</si>
  <si>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</si>
  <si>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</si>
  <si>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</si>
  <si>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</si>
  <si>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</si>
  <si>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</si>
  <si>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</si>
  <si>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</si>
  <si>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</si>
  <si>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</si>
  <si>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</si>
  <si>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</si>
  <si>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</si>
  <si>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</si>
  <si>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</si>
  <si>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</si>
  <si>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</si>
  <si>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</si>
  <si>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</si>
  <si>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</si>
  <si>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</si>
  <si>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</si>
  <si>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</si>
  <si>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</si>
  <si>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</si>
  <si>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</si>
  <si>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</si>
  <si>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</si>
  <si>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</si>
  <si>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</si>
  <si>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</si>
  <si>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</si>
  <si>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</si>
  <si>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</si>
  <si>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</si>
  <si>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</si>
  <si>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</si>
  <si>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</si>
  <si>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</si>
  <si>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</si>
  <si>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</si>
  <si>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</si>
  <si>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</si>
  <si>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</si>
  <si>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</si>
  <si>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</si>
  <si>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</si>
  <si>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</si>
  <si>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</si>
  <si>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</si>
  <si>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</si>
  <si>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</si>
  <si>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</si>
  <si>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</si>
  <si>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</si>
  <si>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</si>
  <si>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</si>
  <si>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</si>
  <si>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</si>
  <si>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</si>
  <si>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</si>
  <si>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</si>
  <si>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</si>
  <si>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</si>
  <si>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</si>
  <si>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</si>
  <si>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</si>
  <si>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</si>
  <si>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</si>
  <si>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</si>
  <si>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</si>
  <si>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</si>
  <si>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</si>
  <si>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</si>
  <si>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</si>
  <si>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</si>
  <si>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</si>
  <si>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</si>
  <si>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</si>
  <si>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</si>
  <si>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</si>
  <si>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</si>
  <si>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</si>
  <si>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</si>
  <si>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</si>
  <si>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</si>
  <si>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</si>
  <si>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</si>
  <si>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</si>
  <si>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</si>
  <si>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</si>
  <si>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</si>
  <si>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</si>
  <si>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</si>
  <si>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</si>
  <si>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</si>
  <si>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</si>
  <si>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</si>
  <si>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</si>
  <si>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</si>
  <si>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</si>
  <si>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</si>
  <si>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</si>
  <si>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</si>
  <si>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</si>
  <si>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</si>
  <si>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</si>
  <si>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</si>
  <si>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</si>
  <si>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</si>
  <si>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</si>
  <si>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</si>
  <si>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</si>
  <si>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</si>
  <si>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</si>
  <si>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</si>
  <si>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</si>
  <si>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</si>
  <si>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</si>
  <si>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</si>
  <si>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</si>
  <si>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</si>
  <si>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</si>
  <si>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</si>
  <si>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</si>
  <si>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</si>
  <si>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</si>
  <si>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</si>
  <si>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</si>
  <si>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</si>
  <si>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</si>
  <si>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</si>
  <si>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</si>
  <si>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</si>
  <si>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</si>
  <si>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</si>
  <si>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</si>
  <si>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</si>
  <si>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</si>
  <si>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</si>
  <si>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</si>
  <si>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</si>
  <si>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</si>
  <si>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</si>
  <si>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</si>
  <si>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</si>
  <si>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</si>
  <si>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</si>
  <si>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</si>
  <si>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</si>
  <si>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</si>
  <si>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</si>
  <si>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</si>
  <si>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</si>
  <si>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</si>
  <si>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</si>
  <si>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</si>
  <si>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</si>
  <si>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</si>
  <si>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</si>
  <si>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</si>
  <si>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</si>
  <si>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</si>
  <si>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</si>
  <si>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</si>
  <si>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</si>
  <si>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</si>
  <si>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</si>
  <si>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</si>
  <si>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</si>
  <si>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</si>
  <si>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</si>
  <si>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</si>
  <si>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</si>
  <si>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</si>
  <si>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</si>
  <si>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</si>
  <si>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</si>
  <si>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</si>
  <si>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</si>
  <si>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</si>
  <si>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</si>
  <si>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</si>
  <si>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</si>
  <si>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</si>
  <si>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</si>
  <si>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</si>
  <si>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</si>
  <si>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</si>
  <si>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</si>
  <si>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</si>
  <si>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</si>
  <si>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</si>
  <si>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</si>
  <si>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</si>
  <si>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</si>
  <si>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</si>
  <si>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</si>
  <si>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</si>
  <si>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</si>
  <si>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</si>
  <si>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</si>
  <si>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</si>
  <si>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</si>
  <si>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</si>
  <si>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</si>
  <si>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</si>
  <si>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</si>
  <si>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</si>
  <si>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</si>
  <si>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</si>
  <si>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</si>
  <si>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</si>
  <si>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</si>
  <si>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</si>
  <si>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</si>
  <si>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</si>
  <si>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</si>
  <si>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</si>
  <si>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</si>
  <si>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</si>
  <si>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</si>
  <si>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</si>
  <si>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</si>
  <si>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</si>
  <si>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</si>
  <si>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</si>
  <si>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</si>
  <si>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</si>
  <si>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</si>
  <si>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</si>
  <si>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</si>
  <si>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</si>
  <si>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</si>
  <si>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</si>
  <si>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</si>
  <si>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</si>
  <si>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</si>
  <si>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</si>
  <si>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</si>
  <si>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</si>
  <si>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</si>
  <si>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</si>
  <si>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</si>
  <si>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</si>
  <si>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</si>
  <si>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</si>
  <si>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</si>
  <si>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</si>
  <si>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</si>
  <si>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</si>
  <si>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</si>
  <si>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</si>
  <si>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</si>
  <si>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</si>
  <si>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</si>
  <si>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</si>
  <si>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</si>
  <si>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</si>
  <si>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</si>
  <si>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</si>
  <si>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</si>
  <si>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</si>
  <si>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</si>
  <si>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</si>
  <si>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</si>
  <si>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</si>
  <si>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</si>
  <si>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</si>
  <si>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</si>
  <si>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</si>
  <si>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</si>
  <si>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</si>
  <si>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</si>
  <si>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</si>
  <si>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</si>
  <si>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</si>
  <si>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</si>
  <si>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</si>
  <si>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</si>
  <si>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</si>
  <si>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</si>
  <si>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</si>
  <si>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</si>
  <si>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</si>
  <si>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</si>
  <si>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</si>
  <si>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</si>
  <si>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</si>
  <si>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</si>
  <si>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</si>
  <si>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</si>
  <si>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</si>
  <si>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</si>
  <si>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</si>
  <si>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</si>
  <si>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</si>
  <si>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</si>
  <si>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</si>
  <si>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</si>
  <si>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</si>
  <si>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</si>
  <si>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</si>
  <si>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</si>
  <si>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</si>
  <si>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</si>
  <si>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</si>
  <si>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</si>
  <si>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</si>
  <si>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</si>
  <si>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</si>
  <si>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</si>
  <si>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</si>
  <si>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</si>
  <si>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</si>
  <si>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</si>
  <si>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</si>
  <si>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</si>
  <si>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</si>
  <si>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</si>
  <si>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</si>
  <si>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</si>
  <si>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</si>
  <si>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</si>
  <si>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</si>
  <si>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</si>
  <si>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</si>
  <si>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</si>
  <si>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</si>
  <si>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</si>
  <si>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</si>
  <si>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</si>
  <si>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</si>
  <si>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</si>
  <si>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</si>
  <si>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</si>
  <si>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</si>
  <si>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</si>
  <si>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</si>
  <si>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</si>
  <si>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</si>
  <si>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</si>
  <si>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</si>
  <si>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</si>
  <si>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</si>
  <si>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</si>
  <si>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</si>
  <si>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</si>
  <si>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</si>
  <si>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</si>
  <si>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</si>
  <si>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</si>
  <si>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</si>
  <si>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</si>
  <si>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</si>
  <si>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</si>
  <si>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</si>
  <si>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</si>
  <si>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</si>
  <si>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</si>
  <si>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</si>
  <si>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</si>
  <si>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</si>
  <si>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</si>
  <si>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</si>
  <si>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</si>
  <si>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</si>
  <si>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</si>
  <si>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</si>
  <si>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</si>
  <si>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</si>
  <si>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</si>
  <si>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</si>
  <si>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</si>
  <si>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</si>
  <si>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</si>
  <si>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</si>
  <si>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</si>
  <si>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</si>
  <si>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</si>
  <si>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</si>
  <si>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</si>
  <si>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</si>
  <si>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</si>
  <si>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</si>
  <si>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</si>
  <si>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</si>
  <si>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</si>
  <si>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</si>
  <si>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</si>
  <si>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</si>
  <si>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</si>
  <si>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</si>
  <si>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</si>
  <si>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</si>
  <si>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</si>
  <si>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</si>
  <si>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</si>
  <si>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</si>
  <si>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</si>
  <si>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</si>
  <si>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</si>
  <si>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</si>
  <si>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</si>
  <si>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</si>
  <si>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</si>
  <si>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</si>
  <si>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</si>
  <si>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</si>
  <si>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</si>
  <si>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</si>
  <si>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</si>
  <si>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</si>
  <si>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</si>
  <si>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</si>
  <si>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</si>
  <si>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</si>
  <si>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</si>
  <si>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</si>
  <si>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</si>
  <si>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</si>
  <si>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</si>
  <si>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</si>
  <si>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</si>
  <si>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</si>
  <si>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</si>
  <si>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</si>
  <si>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</si>
  <si>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</si>
  <si>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</si>
  <si>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</si>
  <si>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</si>
  <si>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</si>
  <si>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</si>
  <si>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</si>
  <si>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</si>
  <si>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</si>
  <si>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</si>
  <si>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</si>
  <si>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</si>
  <si>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</si>
  <si>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</si>
  <si>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</si>
  <si>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</si>
  <si>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</si>
  <si>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</si>
  <si>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</si>
  <si>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</si>
  <si>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</si>
  <si>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</si>
  <si>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</si>
  <si>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</si>
  <si>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</si>
  <si>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</si>
  <si>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</si>
  <si>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</si>
  <si>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</si>
  <si>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</si>
  <si>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</si>
  <si>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</si>
  <si>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</si>
  <si>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</si>
  <si>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</si>
  <si>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</si>
  <si>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</si>
  <si>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</si>
  <si>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</si>
  <si>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</si>
  <si>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</si>
  <si>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</si>
  <si>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</si>
  <si>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</si>
  <si>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</si>
  <si>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</si>
  <si>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</si>
  <si>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</si>
  <si>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</si>
  <si>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</si>
  <si>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</si>
  <si>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</si>
  <si>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</si>
  <si>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</si>
  <si>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</si>
  <si>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</si>
  <si>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</si>
  <si>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</si>
  <si>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</si>
  <si>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</si>
  <si>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</si>
  <si>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</si>
  <si>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</si>
  <si>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</si>
  <si>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</si>
  <si>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</si>
  <si>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</si>
  <si>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</si>
  <si>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</si>
  <si>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</si>
  <si>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</si>
  <si>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</si>
  <si>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</si>
  <si>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</si>
  <si>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</si>
  <si>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</si>
  <si>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</si>
  <si>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</si>
  <si>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</si>
  <si>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</si>
  <si>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</si>
  <si>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</si>
  <si>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</si>
  <si>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</si>
  <si>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</si>
  <si>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</si>
  <si>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</si>
  <si>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</si>
  <si>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</si>
  <si>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</si>
  <si>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</si>
  <si>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</si>
  <si>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</si>
  <si>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</si>
  <si>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</si>
  <si>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</si>
  <si>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</si>
  <si>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</si>
  <si>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</si>
  <si>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</si>
  <si>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</si>
  <si>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</si>
  <si>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</si>
  <si>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</si>
  <si>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</si>
  <si>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</si>
  <si>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</si>
  <si>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</si>
  <si>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</si>
  <si>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</si>
  <si>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</si>
  <si>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</si>
  <si>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</si>
  <si>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</si>
  <si>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</si>
  <si>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</si>
  <si>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</si>
  <si>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</si>
  <si>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</si>
  <si>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</si>
  <si>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</si>
  <si>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</si>
  <si>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</si>
  <si>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</si>
  <si>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</si>
  <si>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</si>
  <si>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</si>
  <si>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</si>
  <si>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</si>
  <si>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</si>
  <si>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</si>
  <si>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</si>
  <si>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</si>
  <si>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</si>
  <si>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</si>
  <si>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</si>
  <si>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</si>
  <si>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</si>
  <si>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</si>
  <si>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</si>
  <si>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</si>
  <si>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</si>
  <si>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</si>
  <si>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</si>
  <si>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</si>
  <si>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</si>
  <si>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</si>
  <si>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</si>
  <si>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</si>
  <si>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</si>
  <si>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</si>
  <si>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</si>
  <si>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</si>
  <si>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</si>
  <si>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</si>
  <si>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</si>
  <si>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</si>
  <si>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</si>
  <si>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</si>
  <si>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</si>
  <si>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</si>
  <si>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</si>
  <si>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</si>
  <si>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</si>
  <si>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</si>
  <si>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</si>
  <si>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</si>
  <si>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</si>
  <si>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</si>
  <si>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</si>
  <si>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</si>
  <si>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</si>
  <si>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</si>
  <si>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</si>
  <si>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</si>
  <si>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</si>
  <si>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</si>
  <si>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</si>
  <si>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</si>
  <si>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</si>
  <si>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</si>
  <si>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</si>
  <si>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</si>
  <si>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</si>
  <si>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</si>
  <si>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</si>
  <si>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</si>
  <si>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</si>
  <si>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</si>
  <si>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</si>
  <si>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</si>
  <si>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</si>
  <si>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</si>
  <si>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</si>
  <si>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</si>
  <si>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</si>
  <si>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</si>
  <si>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</si>
  <si>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</si>
  <si>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</si>
  <si>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</si>
  <si>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</si>
  <si>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</si>
  <si>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</si>
  <si>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</si>
  <si>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</si>
  <si>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</si>
  <si>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</si>
  <si>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</si>
  <si>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</si>
  <si>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</si>
  <si>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</si>
  <si>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</si>
  <si>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</si>
  <si>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</si>
  <si>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</si>
  <si>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</si>
  <si>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</si>
  <si>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</si>
  <si>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</si>
  <si>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</si>
  <si>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</si>
  <si>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</si>
  <si>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</si>
  <si>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</si>
  <si>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</si>
  <si>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</si>
  <si>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</si>
  <si>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</si>
  <si>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</si>
  <si>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</si>
  <si>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</si>
  <si>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</si>
  <si>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</si>
  <si>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</si>
  <si>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</si>
  <si>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</si>
  <si>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</si>
  <si>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</si>
  <si>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</si>
  <si>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</si>
  <si>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</si>
  <si>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</si>
  <si>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</si>
  <si>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</si>
  <si>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</si>
  <si>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</si>
  <si>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</si>
  <si>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</si>
  <si>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</si>
  <si>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</si>
  <si>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</si>
  <si>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</si>
  <si>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</si>
  <si>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</si>
  <si>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</si>
  <si>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</si>
  <si>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</si>
  <si>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</si>
  <si>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</si>
  <si>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</si>
  <si>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</si>
  <si>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</si>
  <si>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</si>
  <si>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</si>
  <si>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</si>
  <si>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</si>
  <si>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</si>
  <si>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</si>
  <si>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</si>
  <si>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</si>
  <si>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</si>
  <si>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</si>
  <si>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</si>
  <si>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</si>
  <si>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</si>
  <si>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</si>
  <si>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</si>
  <si>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</si>
  <si>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</si>
  <si>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</si>
  <si>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</si>
  <si>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</si>
  <si>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</si>
  <si>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</si>
  <si>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</si>
  <si>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</si>
  <si>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</si>
  <si>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</si>
  <si>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</si>
  <si>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</si>
  <si>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</si>
  <si>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</si>
  <si>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</si>
  <si>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</si>
  <si>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</si>
  <si>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</si>
  <si>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</si>
  <si>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</si>
  <si>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</si>
  <si>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</si>
  <si>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</si>
  <si>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</si>
  <si>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</si>
  <si>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</si>
  <si>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</si>
  <si>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</si>
  <si>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</si>
  <si>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</si>
  <si>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</si>
  <si>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</si>
  <si>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</si>
  <si>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</si>
  <si>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</si>
  <si>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</si>
  <si>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</si>
  <si>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</si>
  <si>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</si>
  <si>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</si>
  <si>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</si>
  <si>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</si>
  <si>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</si>
  <si>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</si>
  <si>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</si>
  <si>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</si>
  <si>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</si>
  <si>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</si>
  <si>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</si>
  <si>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</si>
  <si>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</si>
  <si>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</si>
  <si>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</si>
  <si>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</si>
  <si>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</si>
  <si>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</si>
  <si>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</si>
  <si>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</si>
  <si>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</si>
  <si>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</si>
  <si>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</si>
  <si>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</si>
  <si>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</si>
  <si>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</si>
  <si>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</si>
  <si>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</si>
  <si>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</si>
  <si>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</si>
  <si>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</si>
  <si>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</si>
  <si>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</si>
  <si>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</si>
  <si>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</si>
  <si>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</si>
  <si>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</si>
  <si>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</si>
  <si>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</si>
  <si>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</si>
  <si>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</si>
  <si>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</si>
  <si>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</si>
  <si>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</si>
  <si>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</si>
  <si>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</si>
  <si>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</si>
  <si>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</si>
  <si>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</si>
  <si>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</si>
  <si>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</si>
  <si>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</si>
  <si>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</si>
  <si>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</si>
  <si>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</si>
  <si>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</si>
  <si>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</si>
  <si>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</si>
  <si>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</si>
  <si>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</si>
  <si>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</si>
  <si>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</si>
  <si>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</si>
  <si>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</si>
  <si>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</si>
  <si>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</si>
  <si>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</si>
  <si>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</si>
  <si>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</si>
  <si>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</si>
  <si>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</si>
  <si>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</si>
  <si>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</si>
  <si>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</si>
  <si>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</si>
  <si>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</si>
  <si>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</si>
  <si>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</si>
  <si>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</si>
  <si>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</si>
  <si>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</si>
  <si>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</si>
  <si>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</si>
  <si>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</si>
  <si>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</si>
  <si>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</si>
  <si>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</si>
  <si>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</si>
  <si>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</si>
  <si>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</si>
  <si>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</si>
  <si>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</si>
  <si>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</si>
  <si>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</si>
  <si>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</si>
  <si>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</si>
  <si>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</si>
  <si>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</si>
  <si>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</si>
  <si>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</si>
  <si>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</si>
  <si>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</si>
  <si>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</si>
  <si>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</si>
  <si>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</si>
  <si>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</si>
  <si>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</si>
  <si>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</si>
  <si>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</si>
  <si>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</si>
  <si>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</si>
  <si>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</si>
  <si>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</si>
  <si>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</si>
  <si>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</si>
  <si>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</si>
  <si>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</si>
  <si>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</si>
  <si>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</si>
  <si>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</si>
  <si>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</si>
  <si>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</si>
  <si>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</si>
  <si>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</si>
  <si>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</si>
  <si>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</si>
  <si>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</si>
  <si>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</si>
  <si>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</si>
  <si>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</si>
  <si>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</si>
  <si>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</si>
  <si>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</si>
  <si>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</si>
  <si>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</si>
  <si>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</si>
  <si>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</si>
  <si>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</si>
  <si>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</si>
  <si>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</si>
  <si>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</si>
  <si>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</si>
  <si>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</si>
  <si>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</si>
  <si>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</si>
  <si>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</si>
  <si>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</si>
  <si>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</si>
  <si>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</si>
  <si>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</si>
  <si>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</si>
  <si>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</si>
  <si>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</si>
  <si>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</si>
  <si>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</si>
  <si>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</si>
  <si>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</si>
  <si>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</si>
  <si>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</si>
  <si>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</si>
  <si>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</si>
  <si>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</si>
  <si>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</si>
  <si>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</si>
  <si>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</si>
  <si>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</si>
  <si>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</si>
  <si>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</si>
  <si>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</si>
  <si>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</si>
  <si>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</si>
  <si>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</si>
  <si>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</si>
  <si>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</si>
  <si>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</si>
  <si>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</si>
  <si>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</si>
  <si>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</si>
  <si>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</si>
  <si>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</si>
  <si>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</si>
  <si>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</si>
  <si>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</si>
  <si>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</si>
  <si>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</si>
  <si>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</si>
  <si>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</si>
  <si>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</si>
  <si>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</si>
  <si>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</si>
  <si>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</si>
  <si>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</si>
  <si>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</si>
  <si>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</si>
  <si>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</si>
  <si>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</si>
  <si>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</si>
  <si>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</si>
  <si>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</si>
  <si>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</si>
  <si>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</si>
  <si>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</si>
  <si>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</si>
  <si>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</si>
  <si>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</si>
  <si>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</si>
  <si>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</si>
  <si>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</si>
  <si>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</si>
  <si>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</si>
  <si>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</si>
  <si>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</si>
  <si>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</si>
  <si>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</si>
  <si>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</si>
  <si>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</si>
  <si>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</si>
  <si>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</si>
  <si>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</si>
  <si>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</si>
  <si>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</si>
  <si>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</si>
  <si>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</si>
  <si>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</si>
  <si>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</si>
  <si>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</si>
  <si>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</si>
  <si>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</si>
  <si>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</si>
  <si>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</si>
  <si>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</si>
  <si>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</si>
  <si>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</si>
  <si>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</si>
  <si>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</si>
  <si>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</si>
  <si>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</si>
  <si>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</si>
  <si>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</si>
  <si>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</si>
  <si>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</si>
  <si>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</si>
  <si>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</si>
  <si>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</si>
  <si>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</si>
  <si>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</si>
  <si>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</si>
  <si>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</si>
  <si>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</si>
  <si>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</si>
  <si>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</si>
  <si>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</si>
  <si>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</si>
  <si>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</si>
  <si>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</si>
  <si>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</si>
  <si>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</si>
  <si>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</si>
  <si>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</si>
  <si>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</si>
  <si>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</si>
  <si>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</si>
  <si>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</si>
  <si>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</si>
  <si>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</si>
  <si>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</si>
  <si>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</si>
  <si>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</si>
  <si>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</si>
  <si>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</si>
  <si>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</si>
  <si>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</si>
  <si>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</si>
  <si>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</si>
  <si>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</si>
  <si>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</si>
  <si>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</si>
  <si>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</si>
  <si>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</si>
  <si>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</si>
  <si>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</si>
  <si>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</si>
  <si>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</si>
  <si>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</si>
  <si>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</si>
  <si>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</si>
  <si>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</si>
  <si>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</si>
  <si>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</si>
  <si>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</si>
  <si>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</si>
  <si>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</si>
  <si>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</si>
  <si>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</si>
  <si>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</si>
  <si>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</si>
  <si>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</si>
  <si>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</si>
  <si>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</si>
  <si>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</si>
  <si>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</si>
  <si>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</si>
  <si>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</si>
  <si>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</si>
  <si>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</si>
  <si>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</si>
  <si>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</si>
  <si>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</si>
  <si>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</si>
  <si>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</si>
  <si>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</si>
  <si>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</si>
  <si>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</si>
  <si>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</si>
  <si>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</si>
  <si>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</si>
  <si>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</si>
  <si>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</si>
  <si>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</si>
  <si>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</si>
  <si>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</si>
  <si>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</si>
  <si>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</si>
  <si>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</si>
  <si>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</si>
  <si>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</si>
  <si>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</si>
  <si>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</si>
  <si>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</si>
  <si>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</si>
  <si>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</si>
  <si>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</si>
  <si>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</si>
  <si>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</si>
  <si>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</si>
  <si>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</si>
  <si>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</si>
  <si>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</si>
  <si>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</si>
  <si>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</si>
  <si>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</si>
  <si>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</si>
  <si>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</si>
  <si>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</si>
  <si>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</si>
  <si>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</si>
  <si>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</si>
  <si>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</si>
  <si>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</si>
  <si>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</si>
  <si>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</si>
  <si>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</si>
  <si>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</si>
  <si>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</si>
  <si>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</si>
  <si>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</si>
  <si>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</si>
  <si>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</si>
  <si>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</si>
  <si>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</si>
  <si>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</si>
  <si>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</si>
  <si>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</si>
  <si>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</si>
  <si>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</si>
  <si>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</si>
  <si>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</si>
  <si>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</si>
  <si>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</si>
  <si>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</si>
  <si>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</si>
  <si>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</si>
  <si>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</si>
  <si>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</si>
  <si>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</si>
  <si>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</si>
  <si>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</si>
  <si>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</si>
  <si>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</si>
  <si>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</si>
  <si>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</si>
  <si>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</si>
  <si>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</si>
  <si>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</si>
  <si>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</si>
  <si>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</si>
  <si>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</si>
  <si>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</si>
  <si>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</si>
  <si>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</si>
  <si>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</si>
  <si>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</si>
  <si>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</si>
  <si>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</si>
  <si>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</si>
  <si>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</si>
  <si>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</si>
  <si>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</si>
  <si>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</si>
  <si>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</si>
  <si>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</si>
  <si>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</si>
  <si>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</si>
  <si>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</si>
  <si>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</si>
  <si>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</si>
  <si>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</si>
  <si>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</si>
  <si>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</si>
  <si>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</si>
  <si>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</si>
  <si>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</si>
  <si>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</si>
  <si>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</si>
  <si>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</si>
  <si>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</si>
  <si>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</si>
  <si>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</si>
  <si>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</si>
  <si>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</si>
  <si>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</si>
  <si>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</si>
  <si>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</si>
  <si>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</si>
  <si>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</si>
  <si>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</si>
  <si>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</si>
  <si>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</si>
  <si>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</si>
  <si>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</si>
  <si>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</si>
  <si>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</si>
  <si>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</si>
  <si>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</si>
  <si>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</si>
  <si>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</si>
  <si>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</si>
  <si>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</si>
  <si>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</si>
  <si>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</si>
  <si>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</si>
  <si>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</si>
  <si>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</si>
  <si>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</si>
  <si>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</si>
  <si>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</si>
  <si>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</si>
  <si>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</si>
  <si>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</si>
  <si>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</si>
  <si>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</si>
  <si>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</si>
  <si>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</si>
  <si>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</si>
  <si>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</si>
  <si>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</si>
  <si>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</si>
  <si>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</si>
  <si>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</si>
  <si>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</si>
  <si>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</si>
  <si>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</si>
  <si>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</si>
  <si>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</si>
  <si>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</si>
  <si>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</si>
  <si>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</si>
  <si>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</si>
  <si>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</si>
  <si>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</si>
  <si>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</si>
  <si>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</si>
  <si>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</si>
  <si>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</si>
  <si>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</si>
  <si>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</si>
  <si>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</si>
  <si>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</si>
  <si>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</si>
  <si>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</si>
  <si>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</si>
  <si>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</si>
  <si>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</si>
  <si>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</si>
  <si>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</si>
  <si>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</si>
  <si>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</si>
  <si>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</si>
  <si>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</si>
  <si>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</si>
  <si>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</si>
  <si>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</si>
  <si>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</si>
  <si>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</si>
  <si>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</si>
  <si>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</si>
  <si>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</si>
  <si>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</si>
  <si>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</si>
  <si>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</si>
  <si>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</si>
  <si>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</si>
  <si>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</si>
  <si>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</si>
  <si>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</si>
  <si>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</si>
  <si>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</si>
  <si>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</si>
  <si>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</si>
  <si>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</si>
  <si>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</si>
  <si>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</si>
  <si>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</si>
  <si>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</si>
  <si>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</si>
  <si>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</si>
  <si>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</si>
  <si>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</si>
  <si>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</si>
  <si>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</si>
  <si>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</si>
  <si>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</si>
  <si>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</si>
  <si>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</si>
  <si>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</si>
  <si>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</si>
  <si>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</si>
  <si>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</si>
  <si>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</si>
  <si>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</si>
  <si>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</si>
  <si>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</si>
  <si>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</si>
  <si>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</si>
  <si>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</si>
  <si>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</si>
  <si>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</si>
  <si>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</si>
  <si>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</si>
  <si>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</si>
  <si>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</si>
  <si>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</si>
  <si>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</si>
  <si>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</si>
  <si>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</si>
  <si>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</si>
  <si>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</si>
  <si>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</si>
  <si>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</si>
  <si>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</si>
  <si>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</si>
  <si>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</si>
  <si>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</si>
  <si>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</si>
  <si>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</si>
  <si>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</si>
  <si>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</si>
  <si>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</si>
  <si>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</si>
  <si>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</si>
  <si>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</si>
  <si>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</si>
  <si>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</si>
  <si>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</si>
  <si>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</si>
  <si>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</si>
  <si>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</si>
  <si>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</si>
  <si>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</si>
  <si>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</si>
  <si>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</si>
  <si>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</si>
  <si>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</si>
  <si>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</si>
  <si>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</si>
  <si>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</si>
  <si>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</si>
  <si>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</si>
  <si>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</si>
  <si>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</si>
  <si>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</si>
  <si>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</si>
  <si>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</si>
  <si>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</si>
  <si>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</si>
  <si>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</si>
  <si>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</si>
  <si>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</si>
  <si>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</si>
  <si>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</si>
  <si>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</si>
  <si>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</si>
  <si>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</si>
  <si>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</si>
  <si>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</si>
  <si>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</si>
  <si>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</si>
  <si>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</si>
  <si>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</si>
  <si>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</si>
  <si>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</si>
  <si>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</si>
  <si>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</si>
  <si>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</si>
  <si>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</si>
  <si>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</si>
  <si>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</si>
  <si>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</si>
  <si>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</si>
  <si>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</si>
  <si>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</si>
  <si>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</si>
  <si>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</si>
  <si>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</si>
  <si>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</si>
  <si>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</si>
  <si>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</si>
  <si>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</si>
  <si>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</si>
  <si>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</si>
  <si>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</si>
  <si>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</si>
  <si>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</si>
  <si>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</si>
  <si>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</si>
  <si>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</si>
  <si>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</si>
  <si>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</si>
  <si>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</si>
  <si>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</si>
  <si>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</si>
  <si>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</si>
  <si>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</si>
  <si>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</si>
  <si>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</si>
  <si>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</si>
  <si>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</si>
  <si>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</si>
  <si>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</si>
  <si>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</si>
  <si>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</si>
  <si>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</si>
  <si>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</si>
  <si>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</si>
  <si>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</si>
  <si>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</si>
  <si>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</si>
  <si>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</si>
  <si>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</si>
  <si>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</si>
  <si>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</si>
  <si>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</si>
  <si>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</si>
  <si>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</si>
  <si>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</si>
  <si>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</si>
  <si>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</si>
  <si>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</si>
  <si>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</si>
  <si>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</si>
  <si>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</si>
  <si>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</si>
  <si>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</si>
  <si>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</si>
  <si>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</si>
  <si>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</si>
  <si>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</si>
  <si>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</si>
  <si>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</si>
  <si>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</si>
  <si>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</si>
  <si>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</si>
  <si>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</si>
  <si>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</si>
  <si>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</si>
  <si>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</si>
  <si>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</si>
  <si>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</si>
  <si>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</si>
  <si>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</si>
  <si>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</si>
  <si>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</si>
  <si>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</si>
  <si>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</si>
  <si>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</si>
  <si>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</si>
  <si>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</si>
  <si>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</si>
  <si>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</si>
  <si>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</si>
  <si>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</si>
  <si>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</si>
  <si>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</si>
  <si>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</si>
  <si>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</si>
  <si>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</si>
  <si>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</si>
  <si>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</si>
  <si>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</si>
  <si>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</si>
  <si>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</si>
  <si>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</si>
  <si>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</si>
  <si>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</si>
  <si>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</si>
  <si>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</si>
  <si>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</si>
  <si>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</si>
  <si>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</si>
  <si>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</si>
  <si>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</si>
  <si>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</si>
  <si>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</si>
  <si>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</si>
  <si>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</si>
  <si>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</si>
  <si>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</si>
  <si>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</si>
  <si>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</si>
  <si>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</si>
  <si>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</si>
  <si>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</si>
  <si>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</si>
  <si>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</si>
  <si>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</si>
  <si>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</si>
  <si>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</si>
  <si>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</si>
  <si>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</si>
  <si>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</si>
  <si>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</si>
  <si>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</si>
  <si>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</si>
  <si>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</si>
  <si>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</si>
  <si>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</si>
  <si>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</si>
  <si>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</si>
  <si>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</si>
  <si>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</si>
  <si>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</si>
  <si>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</si>
  <si>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</si>
  <si>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</si>
  <si>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</si>
  <si>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</si>
  <si>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</si>
  <si>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</si>
  <si>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</si>
  <si>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</si>
  <si>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</si>
  <si>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</si>
  <si>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</si>
  <si>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</si>
  <si>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</si>
  <si>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</si>
  <si>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</si>
  <si>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</si>
  <si>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</si>
  <si>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</si>
  <si>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</si>
  <si>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</si>
  <si>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</si>
  <si>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</si>
  <si>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</si>
  <si>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</si>
  <si>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</si>
  <si>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</si>
  <si>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</si>
  <si>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</si>
  <si>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</si>
  <si>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</si>
  <si>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</si>
  <si>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</si>
  <si>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</si>
  <si>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</si>
  <si>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</si>
  <si>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</si>
  <si>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</si>
  <si>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</si>
  <si>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</si>
  <si>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</si>
  <si>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</si>
  <si>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</si>
  <si>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</si>
  <si>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</si>
  <si>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</si>
  <si>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</si>
  <si>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</si>
  <si>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</si>
  <si>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</si>
  <si>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</si>
  <si>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</si>
  <si>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</si>
  <si>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</si>
  <si>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</si>
  <si>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</si>
  <si>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</si>
  <si>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</si>
  <si>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</si>
  <si>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</si>
  <si>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</si>
  <si>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</si>
  <si>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</si>
  <si>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</si>
  <si>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</si>
  <si>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</si>
  <si>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</si>
  <si>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</si>
  <si>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</si>
  <si>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</si>
  <si>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</si>
  <si>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</si>
  <si>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</si>
  <si>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</si>
  <si>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</si>
  <si>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</si>
  <si>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</si>
  <si>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</si>
  <si>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</si>
  <si>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</si>
  <si>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</si>
  <si>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</si>
  <si>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</si>
  <si>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</si>
  <si>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</si>
  <si>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</si>
  <si>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</si>
  <si>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</si>
  <si>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</si>
  <si>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</si>
  <si>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</si>
  <si>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</si>
  <si>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</si>
  <si>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</si>
  <si>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</si>
  <si>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</si>
  <si>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</si>
  <si>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</si>
  <si>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</si>
  <si>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</si>
  <si>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</si>
  <si>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</si>
  <si>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</si>
  <si>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</si>
  <si>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</si>
  <si>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</si>
  <si>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</si>
  <si>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</si>
  <si>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</si>
  <si>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</si>
  <si>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</si>
  <si>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</si>
  <si>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</si>
  <si>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</si>
  <si>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</si>
  <si>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</si>
  <si>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</si>
  <si>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</si>
  <si>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</si>
  <si>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</si>
  <si>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</si>
  <si>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</si>
  <si>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</si>
  <si>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</si>
  <si>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</si>
  <si>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</si>
  <si>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</si>
  <si>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</si>
  <si>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</si>
  <si>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</si>
  <si>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</si>
  <si>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</si>
  <si>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</si>
  <si>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</si>
  <si>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</si>
  <si>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</si>
  <si>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</si>
  <si>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</si>
  <si>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</si>
  <si>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</si>
  <si>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</si>
  <si>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</si>
  <si>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</si>
  <si>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</si>
  <si>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</si>
  <si>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</si>
  <si>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</si>
  <si>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</si>
  <si>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</si>
  <si>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</si>
  <si>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</si>
  <si>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</si>
  <si>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</si>
  <si>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</si>
  <si>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</si>
  <si>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</si>
  <si>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</si>
  <si>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</si>
  <si>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</si>
  <si>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</si>
  <si>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</si>
  <si>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</si>
  <si>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</si>
  <si>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</si>
  <si>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</si>
  <si>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</si>
  <si>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</si>
  <si>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</si>
  <si>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</si>
  <si>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</si>
  <si>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</si>
  <si>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</si>
  <si>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</si>
  <si>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</si>
  <si>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</si>
  <si>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</si>
  <si>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</si>
  <si>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</si>
  <si>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</si>
  <si>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</si>
  <si>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</si>
  <si>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</si>
  <si>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</si>
  <si>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</si>
  <si>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</si>
  <si>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</si>
  <si>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</si>
  <si>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</si>
  <si>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</si>
  <si>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</si>
  <si>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</si>
  <si>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</si>
  <si>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</si>
  <si>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</si>
  <si>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</si>
  <si>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</si>
  <si>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</si>
  <si>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</si>
  <si>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</si>
  <si>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</si>
  <si>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</si>
  <si>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</si>
  <si>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</si>
  <si>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</si>
  <si>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</si>
  <si>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</si>
  <si>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</si>
  <si>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</si>
  <si>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</si>
  <si>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</si>
  <si>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</si>
  <si>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</si>
  <si>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</si>
  <si>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</si>
  <si>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</si>
  <si>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</si>
  <si>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</si>
  <si>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</si>
  <si>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</si>
  <si>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</si>
  <si>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</si>
  <si>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</si>
  <si>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</si>
  <si>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</si>
  <si>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</si>
  <si>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</si>
  <si>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</si>
  <si>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</si>
  <si>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</si>
  <si>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</si>
  <si>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</si>
  <si>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</si>
  <si>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</si>
  <si>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</si>
  <si>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</si>
  <si>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</si>
  <si>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</si>
  <si>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</si>
  <si>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</si>
  <si>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</si>
  <si>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</si>
  <si>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</si>
  <si>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</si>
  <si>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</si>
  <si>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</si>
  <si>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</si>
  <si>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</si>
  <si>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</si>
  <si>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</si>
  <si>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</si>
  <si>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</si>
  <si>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</si>
  <si>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</si>
  <si>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</si>
  <si>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</si>
  <si>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</si>
  <si>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</si>
  <si>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</si>
  <si>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</si>
  <si>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</si>
  <si>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</si>
  <si>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</si>
  <si>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</si>
  <si>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</si>
  <si>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</si>
  <si>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</si>
  <si>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</si>
  <si>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</si>
  <si>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</si>
  <si>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</si>
  <si>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</si>
  <si>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</si>
  <si>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</si>
  <si>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</si>
  <si>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</si>
  <si>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</si>
  <si>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</si>
  <si>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</si>
  <si>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</si>
  <si>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</si>
  <si>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</si>
  <si>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</si>
  <si>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</si>
  <si>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</si>
  <si>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</si>
  <si>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</si>
  <si>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</si>
  <si>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</si>
  <si>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</si>
  <si>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</si>
  <si>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</si>
  <si>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</si>
  <si>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</si>
  <si>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</si>
  <si>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</si>
  <si>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</si>
  <si>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</si>
  <si>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</si>
  <si>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</si>
  <si>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</si>
  <si>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</si>
  <si>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</si>
  <si>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</si>
  <si>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</si>
  <si>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</si>
  <si>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</si>
  <si>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</si>
  <si>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</si>
  <si>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</si>
  <si>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</si>
  <si>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</si>
  <si>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</si>
  <si>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</si>
  <si>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</si>
  <si>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</si>
  <si>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</si>
  <si>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</si>
  <si>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</si>
  <si>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</si>
  <si>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</si>
  <si>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</si>
  <si>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</si>
  <si>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</si>
  <si>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</si>
  <si>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</si>
  <si>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</si>
  <si>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</si>
  <si>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</si>
  <si>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</si>
  <si>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</si>
  <si>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</si>
  <si>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</si>
  <si>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</si>
  <si>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</si>
  <si>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</si>
  <si>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</si>
  <si>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</si>
  <si>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</si>
  <si>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</si>
  <si>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</si>
  <si>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</si>
  <si>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</si>
  <si>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</si>
  <si>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</si>
  <si>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</si>
  <si>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</si>
  <si>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</si>
  <si>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</si>
  <si>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</si>
  <si>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</si>
  <si>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</si>
  <si>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</si>
  <si>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</si>
  <si>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</si>
  <si>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</si>
  <si>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</si>
  <si>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</si>
  <si>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</si>
  <si>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</si>
  <si>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</si>
  <si>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</si>
  <si>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</si>
  <si>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</si>
  <si>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</si>
  <si>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</si>
  <si>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</si>
  <si>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</si>
  <si>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</si>
  <si>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</si>
  <si>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</si>
  <si>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</si>
  <si>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</si>
  <si>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</si>
  <si>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</si>
  <si>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</si>
  <si>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</si>
  <si>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</si>
  <si>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</si>
  <si>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</si>
  <si>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</si>
  <si>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</si>
  <si>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</si>
  <si>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</si>
  <si>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</si>
  <si>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</si>
  <si>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</si>
  <si>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</si>
  <si>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</si>
  <si>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</si>
  <si>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</si>
  <si>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</si>
  <si>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</si>
  <si>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</si>
  <si>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</si>
  <si>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</si>
  <si>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</si>
  <si>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</si>
  <si>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</si>
  <si>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</si>
  <si>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</si>
  <si>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</si>
  <si>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</si>
  <si>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</si>
  <si>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</si>
  <si>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</si>
  <si>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</si>
  <si>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</si>
  <si>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</si>
  <si>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</si>
  <si>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</si>
  <si>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</si>
  <si>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</si>
  <si>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</si>
  <si>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</si>
  <si>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</si>
  <si>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</si>
  <si>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</si>
  <si>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</si>
  <si>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</si>
  <si>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</si>
  <si>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</si>
  <si>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</si>
  <si>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</si>
  <si>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</si>
  <si>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</si>
  <si>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</si>
  <si>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</si>
  <si>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</si>
  <si>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</si>
  <si>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</si>
  <si>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</si>
  <si>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</si>
  <si>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</si>
  <si>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</si>
  <si>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</si>
  <si>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</si>
  <si>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</si>
  <si>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</si>
  <si>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</si>
  <si>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</si>
  <si>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</si>
  <si>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</si>
  <si>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</si>
  <si>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</si>
  <si>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</si>
  <si>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</si>
  <si>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</si>
  <si>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</si>
  <si>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</si>
  <si>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</si>
  <si>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</si>
  <si>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</si>
  <si>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</si>
  <si>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</si>
  <si>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</si>
  <si>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</si>
  <si>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</si>
  <si>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</si>
  <si>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</si>
  <si>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</si>
  <si>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</si>
  <si>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</si>
  <si>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</si>
  <si>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</si>
  <si>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</si>
  <si>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</si>
  <si>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</si>
  <si>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</si>
  <si>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</si>
  <si>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</si>
  <si>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</si>
  <si>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</si>
  <si>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</si>
  <si>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</si>
  <si>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</si>
  <si>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</si>
  <si>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</si>
  <si>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</si>
  <si>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</si>
  <si>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</si>
  <si>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</si>
  <si>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</si>
  <si>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</si>
  <si>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</si>
  <si>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</si>
  <si>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</si>
  <si>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</si>
  <si>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</si>
  <si>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</si>
  <si>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</si>
  <si>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</si>
  <si>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</si>
  <si>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</si>
  <si>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</si>
  <si>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</si>
  <si>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</si>
  <si>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</si>
  <si>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</si>
  <si>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</si>
  <si>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</si>
  <si>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</si>
  <si>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</si>
  <si>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</si>
  <si>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</si>
  <si>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</si>
  <si>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</si>
  <si>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</si>
  <si>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</si>
  <si>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</si>
  <si>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</si>
  <si>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</si>
  <si>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</si>
  <si>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</si>
  <si>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</si>
  <si>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</si>
  <si>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</si>
  <si>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</si>
  <si>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</si>
  <si>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</si>
  <si>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</si>
  <si>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</si>
  <si>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</si>
  <si>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</si>
  <si>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</si>
  <si>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</si>
  <si>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</si>
  <si>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</si>
  <si>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</si>
  <si>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</si>
  <si>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</si>
  <si>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</si>
  <si>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</si>
  <si>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</si>
  <si>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</si>
  <si>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</si>
  <si>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</si>
  <si>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</si>
  <si>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</si>
  <si>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</si>
  <si>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</si>
  <si>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</si>
  <si>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</si>
  <si>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</si>
  <si>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</si>
  <si>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</si>
  <si>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</si>
  <si>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</si>
  <si>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</si>
  <si>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</si>
  <si>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</si>
  <si>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</si>
  <si>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</si>
  <si>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</si>
  <si>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</si>
  <si>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</si>
  <si>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</si>
  <si>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</si>
  <si>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</si>
  <si>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</si>
  <si>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</si>
  <si>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</si>
  <si>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</si>
  <si>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</si>
  <si>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</si>
  <si>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</si>
  <si>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</si>
  <si>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</si>
  <si>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</si>
  <si>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</si>
  <si>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</si>
  <si>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</si>
  <si>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</si>
  <si>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</si>
  <si>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</si>
  <si>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</si>
  <si>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</si>
  <si>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</si>
  <si>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</si>
  <si>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</si>
  <si>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</si>
  <si>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</si>
  <si>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</si>
  <si>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</si>
  <si>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</si>
  <si>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</si>
  <si>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</si>
  <si>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</si>
  <si>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</si>
  <si>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</si>
  <si>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</si>
  <si>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</si>
  <si>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</si>
  <si>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</si>
  <si>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</si>
  <si>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</si>
  <si>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</si>
  <si>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</si>
  <si>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</si>
  <si>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</si>
  <si>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</si>
  <si>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</si>
  <si>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</si>
  <si>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</si>
  <si>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</si>
  <si>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</si>
  <si>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</si>
  <si>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</si>
  <si>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</si>
  <si>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</si>
  <si>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</si>
  <si>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</si>
  <si>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</si>
  <si>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</si>
  <si>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</si>
  <si>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</si>
  <si>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</si>
  <si>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</si>
  <si>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</si>
  <si>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</si>
  <si>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</si>
  <si>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</si>
  <si>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</si>
  <si>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</si>
  <si>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</si>
  <si>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</si>
  <si>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</si>
  <si>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</si>
  <si>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</si>
  <si>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</si>
  <si>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</si>
  <si>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</si>
  <si>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</si>
  <si>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</si>
  <si>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</si>
  <si>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</si>
  <si>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</si>
  <si>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</si>
  <si>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</si>
  <si>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</si>
  <si>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</si>
  <si>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</si>
  <si>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</si>
  <si>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</si>
  <si>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</si>
  <si>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</si>
  <si>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</si>
  <si>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</si>
  <si>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</si>
  <si>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</si>
  <si>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</si>
  <si>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</si>
  <si>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</si>
  <si>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</si>
  <si>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</si>
  <si>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</si>
  <si>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</si>
  <si>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</si>
  <si>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</si>
  <si>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</si>
  <si>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</si>
  <si>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</si>
  <si>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</si>
  <si>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</si>
  <si>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</si>
  <si>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</si>
  <si>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</si>
  <si>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</si>
  <si>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</si>
  <si>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</si>
  <si>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</si>
  <si>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</si>
  <si>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</si>
  <si>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</si>
  <si>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</si>
  <si>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</si>
  <si>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</si>
  <si>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</si>
  <si>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</si>
  <si>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</si>
  <si>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</si>
  <si>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</si>
  <si>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</si>
  <si>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</si>
  <si>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</si>
  <si>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</si>
  <si>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</si>
  <si>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</si>
  <si>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</si>
  <si>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</si>
  <si>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</si>
  <si>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</si>
  <si>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</si>
  <si>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</si>
  <si>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</si>
  <si>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</si>
  <si>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</si>
  <si>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</si>
  <si>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</si>
  <si>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</si>
  <si>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</si>
  <si>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</si>
  <si>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</si>
  <si>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</si>
  <si>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</si>
  <si>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</si>
  <si>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</si>
  <si>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</si>
  <si>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</si>
  <si>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</si>
  <si>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</si>
  <si>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</si>
  <si>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</si>
  <si>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</si>
  <si>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</si>
  <si>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</si>
  <si>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</si>
  <si>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</si>
  <si>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</si>
  <si>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</si>
  <si>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</si>
  <si>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</si>
  <si>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</si>
  <si>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</si>
  <si>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</si>
  <si>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</si>
  <si>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</si>
  <si>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</si>
  <si>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</si>
  <si>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</si>
  <si>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</si>
  <si>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</si>
  <si>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</si>
  <si>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</si>
  <si>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</si>
  <si>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</si>
  <si>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</si>
  <si>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</si>
  <si>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</si>
  <si>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</si>
  <si>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</si>
  <si>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</si>
  <si>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</si>
  <si>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</si>
  <si>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</si>
  <si>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</si>
  <si>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</si>
  <si>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</si>
  <si>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</si>
  <si>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</si>
  <si>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</si>
  <si>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</si>
  <si>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</si>
  <si>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</si>
  <si>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</si>
  <si>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</si>
  <si>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</si>
  <si>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</si>
  <si>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</si>
  <si>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</si>
  <si>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</si>
  <si>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</si>
  <si>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</si>
  <si>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</si>
  <si>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</si>
  <si>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</si>
  <si>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</si>
  <si>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</si>
  <si>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</si>
  <si>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</si>
  <si>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</si>
  <si>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</si>
  <si>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</si>
  <si>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</si>
  <si>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</si>
  <si>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</si>
  <si>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</si>
  <si>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</si>
  <si>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</si>
  <si>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</si>
  <si>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</si>
  <si>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</si>
  <si>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</si>
  <si>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</si>
  <si>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</si>
  <si>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</si>
  <si>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</si>
  <si>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</si>
  <si>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</si>
  <si>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</si>
  <si>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</si>
  <si>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</si>
  <si>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</si>
  <si>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</si>
  <si>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</si>
  <si>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</si>
  <si>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</si>
  <si>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</si>
  <si>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</si>
  <si>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</si>
  <si>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</si>
  <si>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</si>
  <si>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</si>
  <si>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</si>
  <si>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</si>
  <si>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</si>
  <si>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</si>
  <si>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</si>
  <si>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</si>
  <si>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</si>
  <si>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</si>
  <si>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</si>
  <si>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</si>
  <si>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</si>
  <si>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</si>
  <si>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</si>
  <si>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</si>
  <si>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</si>
  <si>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</si>
  <si>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</si>
  <si>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</si>
  <si>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</si>
  <si>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</si>
  <si>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</si>
  <si>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</si>
  <si>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</si>
  <si>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</si>
  <si>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</si>
  <si>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</si>
  <si>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</si>
  <si>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</si>
  <si>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</si>
  <si>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</si>
  <si>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</si>
  <si>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</si>
  <si>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</si>
  <si>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</si>
  <si>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</si>
  <si>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</si>
  <si>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</si>
  <si>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</si>
  <si>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</si>
  <si>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</si>
  <si>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</si>
  <si>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</si>
  <si>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</si>
  <si>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</si>
  <si>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</si>
  <si>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</si>
  <si>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</si>
  <si>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</si>
  <si>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</si>
  <si>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</si>
  <si>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</si>
  <si>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</si>
  <si>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</si>
  <si>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</si>
  <si>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</si>
  <si>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</si>
  <si>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</si>
  <si>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</si>
  <si>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</si>
  <si>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</si>
  <si>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</si>
  <si>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</si>
  <si>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</si>
  <si>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</si>
  <si>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</si>
  <si>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</si>
  <si>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</si>
  <si>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</si>
  <si>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</si>
  <si>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</si>
  <si>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</si>
  <si>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</si>
  <si>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</si>
  <si>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</si>
  <si>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</si>
  <si>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</si>
  <si>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</si>
  <si>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</si>
  <si>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</si>
  <si>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</si>
  <si>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</si>
  <si>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</si>
  <si>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</si>
  <si>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</si>
  <si>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</si>
  <si>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</si>
  <si>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</si>
  <si>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</si>
  <si>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</si>
  <si>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</si>
  <si>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</si>
  <si>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</si>
  <si>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</si>
  <si>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</si>
  <si>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</si>
  <si>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</si>
  <si>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</si>
  <si>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</si>
  <si>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</si>
  <si>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</si>
  <si>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</si>
  <si>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</si>
  <si>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</si>
  <si>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</si>
  <si>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</si>
  <si>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</si>
  <si>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</si>
  <si>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</si>
  <si>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</si>
  <si>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</si>
  <si>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</si>
  <si>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</si>
  <si>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</si>
  <si>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</si>
  <si>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</si>
  <si>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</si>
  <si>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</si>
  <si>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</si>
  <si>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</si>
  <si>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</si>
  <si>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</si>
  <si>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</si>
  <si>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</si>
  <si>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</si>
  <si>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</si>
  <si>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</si>
  <si>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</si>
  <si>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</si>
  <si>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</si>
  <si>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</si>
  <si>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</si>
  <si>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</si>
  <si>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</si>
  <si>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</si>
  <si>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</si>
  <si>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</si>
  <si>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</si>
  <si>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</si>
  <si>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</si>
  <si>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</si>
  <si>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</si>
  <si>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</si>
  <si>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</si>
  <si>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</si>
  <si>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</si>
  <si>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</si>
  <si>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</si>
  <si>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</si>
  <si>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</si>
  <si>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</si>
  <si>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</si>
  <si>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</si>
  <si>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</si>
  <si>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</si>
  <si>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</si>
  <si>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</si>
  <si>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</si>
  <si>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</si>
  <si>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</si>
  <si>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</si>
  <si>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</si>
  <si>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</si>
  <si>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</si>
  <si>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</si>
  <si>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</si>
  <si>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</si>
  <si>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</si>
  <si>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</si>
  <si>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</si>
  <si>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</si>
  <si>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</si>
  <si>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</si>
  <si>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</si>
  <si>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</si>
  <si>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</si>
  <si>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</si>
  <si>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</si>
  <si>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</si>
  <si>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</si>
  <si>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</si>
  <si>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</si>
  <si>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</si>
  <si>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</si>
  <si>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</si>
  <si>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</si>
  <si>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</si>
  <si>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</si>
  <si>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</si>
  <si>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</si>
  <si>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</si>
  <si>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</si>
  <si>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</si>
  <si>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</si>
  <si>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</si>
  <si>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</si>
  <si>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</si>
  <si>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</si>
  <si>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</si>
  <si>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</si>
  <si>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</si>
  <si>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</si>
  <si>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</si>
  <si>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</si>
  <si>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</si>
  <si>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</si>
  <si>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</si>
  <si>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</si>
  <si>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</si>
  <si>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</si>
  <si>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</si>
  <si>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</si>
  <si>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</si>
  <si>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</si>
  <si>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</si>
  <si>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</si>
  <si>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</si>
  <si>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</si>
  <si>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</si>
  <si>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</si>
  <si>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</si>
  <si>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</si>
  <si>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</si>
  <si>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</si>
  <si>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</si>
  <si>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</si>
  <si>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</si>
  <si>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</si>
  <si>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</si>
  <si>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</si>
  <si>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</si>
  <si>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</si>
  <si>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</si>
  <si>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</si>
  <si>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</si>
  <si>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</si>
  <si>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</si>
  <si>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</si>
  <si>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</si>
  <si>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</si>
  <si>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</si>
  <si>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</si>
  <si>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</si>
  <si>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</si>
  <si>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</si>
  <si>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</si>
  <si>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</si>
  <si>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</si>
  <si>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</si>
  <si>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</si>
  <si>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</si>
  <si>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</si>
  <si>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</si>
  <si>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</si>
  <si>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</si>
  <si>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</si>
  <si>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</si>
  <si>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</si>
  <si>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</si>
  <si>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</si>
  <si>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</si>
  <si>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</si>
  <si>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</si>
  <si>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</si>
  <si>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</si>
  <si>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</si>
  <si>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</si>
  <si>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</si>
  <si>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</si>
  <si>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</si>
  <si>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</si>
  <si>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</si>
  <si>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</si>
  <si>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</si>
  <si>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</si>
  <si>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</si>
  <si>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</si>
  <si>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</si>
  <si>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</si>
  <si>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</si>
  <si>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</si>
  <si>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</si>
  <si>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</si>
  <si>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</si>
  <si>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</si>
  <si>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</si>
  <si>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</si>
  <si>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</si>
  <si>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</si>
  <si>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</si>
  <si>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</si>
  <si>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</si>
  <si>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</si>
  <si>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</si>
  <si>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</si>
  <si>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</si>
  <si>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</si>
  <si>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</si>
  <si>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</si>
  <si>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</si>
  <si>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</si>
  <si>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</si>
  <si>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</si>
  <si>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</si>
  <si>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</si>
  <si>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</si>
  <si>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</si>
  <si>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</si>
  <si>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</si>
  <si>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</si>
  <si>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</si>
  <si>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</si>
  <si>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</si>
  <si>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</si>
  <si>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</si>
  <si>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</si>
  <si>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</si>
  <si>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</si>
  <si>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</si>
  <si>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</si>
  <si>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</si>
  <si>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</si>
  <si>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</si>
  <si>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</si>
  <si>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</si>
  <si>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</si>
  <si>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</si>
  <si>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</si>
  <si>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</si>
  <si>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</si>
  <si>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</si>
  <si>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</si>
  <si>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</si>
  <si>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</si>
  <si>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</si>
  <si>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</si>
  <si>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</si>
  <si>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</si>
  <si>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</si>
  <si>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</si>
  <si>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</si>
  <si>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</si>
  <si>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</si>
  <si>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</si>
  <si>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</si>
  <si>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</si>
  <si>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</si>
  <si>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</si>
  <si>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</si>
  <si>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</si>
  <si>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</si>
  <si>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</si>
  <si>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</si>
  <si>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</si>
  <si>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</si>
  <si>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</si>
  <si>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</si>
  <si>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</si>
  <si>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</si>
  <si>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</si>
  <si>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</si>
  <si>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</si>
  <si>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</si>
  <si>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</si>
  <si>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</si>
  <si>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</si>
  <si>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</si>
  <si>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</si>
  <si>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</si>
  <si>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</si>
  <si>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</si>
  <si>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</si>
  <si>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</si>
  <si>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</si>
  <si>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</si>
  <si>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</si>
  <si>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</si>
  <si>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</si>
  <si>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</si>
  <si>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</si>
  <si>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</si>
  <si>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</si>
  <si>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</si>
  <si>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</si>
  <si>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</si>
  <si>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</si>
  <si>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</si>
  <si>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</si>
  <si>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</si>
  <si>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</si>
  <si>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</si>
  <si>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</si>
  <si>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</si>
  <si>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</si>
  <si>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</si>
  <si>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</si>
  <si>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</si>
  <si>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</si>
  <si>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</si>
  <si>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</si>
  <si>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</si>
  <si>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</si>
  <si>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</si>
  <si>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</si>
  <si>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</si>
  <si>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</si>
  <si>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</si>
  <si>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</si>
  <si>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</si>
  <si>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</si>
  <si>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</si>
  <si>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</si>
  <si>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</si>
  <si>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</si>
  <si>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</si>
  <si>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</si>
  <si>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</si>
  <si>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</si>
  <si>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</si>
  <si>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</si>
  <si>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</si>
  <si>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</si>
  <si>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</si>
  <si>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</si>
  <si>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</si>
  <si>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</si>
  <si>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</si>
  <si>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</si>
  <si>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</si>
  <si>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</si>
  <si>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</si>
  <si>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</si>
  <si>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</si>
  <si>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</si>
  <si>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</si>
  <si>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</si>
  <si>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</si>
  <si>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</si>
  <si>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</si>
  <si>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</si>
  <si>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</si>
  <si>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</si>
  <si>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</si>
  <si>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</si>
  <si>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</si>
  <si>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</si>
  <si>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</si>
  <si>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</si>
  <si>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</si>
  <si>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</si>
  <si>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</si>
  <si>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</si>
  <si>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</si>
  <si>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</si>
  <si>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</si>
  <si>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</si>
  <si>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</si>
  <si>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</si>
  <si>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</si>
  <si>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</si>
  <si>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</si>
  <si>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</si>
  <si>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</si>
  <si>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</si>
  <si>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</si>
  <si>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</si>
  <si>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</si>
  <si>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</si>
  <si>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</si>
  <si>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</si>
  <si>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</si>
  <si>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</si>
  <si>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</si>
  <si>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</si>
  <si>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</si>
  <si>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</si>
  <si>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</si>
  <si>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</si>
  <si>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</si>
  <si>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</si>
  <si>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</si>
  <si>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</si>
  <si>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</si>
  <si>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</si>
  <si>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</si>
  <si>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</si>
  <si>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</si>
  <si>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</si>
  <si>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</si>
  <si>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</si>
  <si>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</si>
  <si>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</si>
  <si>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</si>
  <si>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</si>
  <si>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</si>
  <si>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</si>
  <si>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</si>
  <si>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</si>
  <si>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</si>
  <si>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</si>
  <si>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</si>
  <si>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</si>
  <si>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</si>
  <si>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</si>
  <si>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</si>
  <si>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</si>
  <si>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</si>
  <si>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</si>
  <si>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</si>
  <si>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</si>
  <si>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</si>
  <si>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</si>
  <si>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</si>
  <si>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</si>
  <si>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</si>
  <si>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</si>
  <si>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</si>
  <si>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</si>
  <si>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</si>
  <si>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</si>
  <si>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</si>
  <si>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</si>
  <si>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</si>
  <si>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</si>
  <si>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</si>
  <si>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</si>
  <si>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</si>
  <si>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</si>
  <si>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</si>
  <si>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</si>
  <si>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</si>
  <si>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</si>
  <si>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</si>
  <si>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</si>
  <si>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</si>
  <si>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</si>
  <si>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</si>
  <si>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</si>
  <si>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</si>
  <si>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</si>
  <si>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</si>
  <si>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</si>
  <si>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</si>
  <si>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</si>
  <si>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</si>
  <si>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</si>
  <si>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</si>
  <si>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</si>
  <si>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</si>
  <si>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</si>
  <si>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</si>
  <si>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</si>
  <si>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</si>
  <si>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</si>
  <si>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</si>
  <si>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</si>
  <si>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</si>
  <si>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</si>
  <si>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</si>
  <si>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</si>
  <si>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</si>
  <si>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</si>
  <si>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</si>
  <si>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</si>
  <si>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</si>
  <si>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</si>
  <si>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</si>
  <si>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</si>
  <si>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</si>
  <si>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</si>
  <si>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</si>
  <si>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</si>
  <si>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</si>
  <si>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</si>
  <si>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</si>
  <si>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</si>
  <si>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</si>
  <si>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</si>
  <si>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</si>
  <si>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</si>
  <si>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</si>
  <si>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</si>
  <si>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</si>
  <si>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</si>
  <si>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</si>
  <si>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</si>
  <si>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</si>
  <si>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</si>
  <si>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</si>
  <si>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</si>
  <si>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</si>
  <si>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</si>
  <si>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</si>
  <si>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</si>
  <si>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</si>
  <si>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</si>
  <si>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</si>
  <si>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</si>
  <si>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</si>
  <si>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</si>
  <si>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</si>
  <si>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</si>
  <si>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</si>
  <si>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</si>
  <si>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</si>
  <si>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</si>
  <si>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</si>
  <si>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</si>
  <si>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</si>
  <si>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</si>
  <si>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</si>
  <si>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</si>
  <si>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</si>
  <si>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</si>
  <si>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</si>
  <si>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</si>
  <si>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</si>
  <si>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</si>
  <si>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</si>
  <si>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</si>
  <si>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</si>
  <si>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</si>
  <si>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</si>
  <si>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</si>
  <si>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</si>
  <si>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</si>
  <si>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</si>
  <si>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</si>
  <si>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</si>
  <si>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</si>
  <si>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</si>
  <si>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</si>
  <si>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</si>
  <si>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</si>
  <si>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</si>
  <si>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</si>
  <si>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</si>
  <si>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</si>
  <si>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</si>
  <si>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</si>
  <si>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</si>
  <si>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</si>
  <si>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</si>
  <si>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</si>
  <si>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</si>
  <si>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</si>
  <si>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</si>
  <si>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</si>
  <si>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</si>
  <si>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</si>
  <si>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</si>
  <si>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</si>
  <si>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</si>
  <si>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</si>
  <si>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</si>
  <si>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</si>
  <si>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</si>
  <si>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</si>
  <si>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</si>
  <si>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</si>
  <si>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</si>
  <si>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</si>
  <si>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</si>
  <si>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</si>
  <si>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</si>
  <si>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</si>
  <si>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</si>
  <si>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</si>
  <si>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</si>
  <si>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</si>
  <si>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</si>
  <si>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</si>
  <si>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</si>
  <si>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</si>
  <si>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</si>
  <si>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</si>
  <si>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</si>
  <si>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</si>
  <si>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</si>
  <si>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</si>
  <si>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</si>
  <si>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</si>
  <si>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</si>
  <si>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</si>
  <si>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</si>
  <si>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</si>
  <si>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</si>
  <si>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</si>
  <si>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</si>
  <si>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</si>
  <si>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</si>
  <si>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</si>
  <si>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</si>
  <si>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</si>
  <si>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</si>
  <si>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</si>
  <si>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</si>
  <si>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</si>
  <si>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</si>
  <si>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</si>
  <si>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</si>
  <si>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</si>
  <si>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</si>
  <si>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</si>
  <si>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</si>
  <si>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</si>
  <si>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</si>
  <si>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</si>
  <si>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</si>
  <si>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</si>
  <si>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</si>
  <si>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</si>
  <si>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</si>
  <si>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</si>
  <si>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</si>
  <si>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</si>
  <si>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</si>
  <si>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</si>
  <si>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</si>
  <si>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</si>
  <si>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</si>
  <si>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</si>
  <si>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</si>
  <si>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</si>
  <si>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</si>
  <si>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</si>
  <si>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</si>
  <si>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</si>
  <si>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</si>
  <si>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</si>
  <si>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</si>
  <si>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</si>
  <si>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</si>
  <si>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</si>
  <si>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</si>
  <si>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</si>
  <si>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</si>
  <si>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</si>
  <si>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</si>
  <si>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</si>
  <si>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</si>
  <si>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</si>
  <si>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</si>
  <si>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</si>
  <si>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</si>
  <si>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</si>
  <si>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</si>
  <si>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</si>
  <si>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</si>
  <si>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</si>
  <si>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</si>
  <si>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</si>
  <si>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</si>
  <si>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</si>
  <si>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</si>
  <si>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</si>
  <si>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</si>
  <si>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</si>
  <si>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</si>
  <si>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</si>
  <si>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</si>
  <si>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</si>
  <si>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</si>
  <si>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</si>
  <si>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</si>
  <si>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</si>
  <si>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</si>
  <si>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</si>
  <si>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</si>
  <si>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</si>
  <si>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</si>
  <si>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</si>
  <si>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</si>
  <si>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</si>
  <si>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</si>
  <si>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</si>
  <si>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</si>
  <si>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</si>
  <si>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</si>
  <si>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</si>
  <si>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</si>
  <si>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</si>
  <si>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</si>
  <si>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</si>
  <si>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</si>
  <si>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</si>
  <si>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</si>
  <si>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</si>
  <si>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</si>
  <si>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</si>
  <si>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</si>
  <si>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</si>
  <si>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</si>
  <si>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</si>
  <si>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</si>
  <si>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</si>
  <si>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</si>
  <si>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</si>
  <si>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</si>
  <si>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</si>
  <si>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</si>
  <si>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</si>
  <si>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</si>
  <si>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</si>
  <si>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</si>
  <si>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</si>
  <si>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</si>
  <si>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</si>
  <si>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</si>
  <si>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</si>
  <si>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</si>
  <si>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</si>
  <si>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</si>
  <si>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</si>
  <si>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</si>
  <si>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</si>
  <si>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</si>
  <si>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</si>
  <si>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</si>
  <si>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</si>
  <si>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</si>
  <si>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</si>
  <si>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</si>
  <si>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</si>
  <si>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</si>
  <si>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</si>
  <si>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</si>
  <si>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</si>
  <si>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</si>
  <si>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</si>
  <si>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</si>
  <si>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</si>
  <si>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</si>
  <si>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</si>
  <si>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</si>
  <si>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</si>
  <si>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</si>
  <si>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</si>
  <si>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</si>
  <si>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</si>
  <si>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</si>
  <si>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</si>
  <si>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</si>
  <si>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</si>
  <si>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</si>
  <si>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</si>
  <si>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</si>
  <si>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</si>
  <si>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</si>
  <si>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</si>
  <si>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</si>
  <si>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</si>
  <si>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</si>
  <si>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</si>
  <si>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</si>
  <si>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</si>
  <si>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</si>
  <si>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</si>
  <si>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</si>
  <si>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</si>
  <si>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</si>
  <si>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</si>
  <si>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</si>
  <si>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</si>
  <si>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</si>
  <si>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</si>
  <si>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</si>
  <si>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</si>
  <si>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</si>
  <si>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</si>
  <si>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</si>
  <si>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</si>
  <si>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</si>
  <si>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</si>
  <si>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</si>
  <si>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</si>
  <si>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</si>
  <si>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</si>
  <si>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</si>
  <si>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</si>
  <si>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</si>
  <si>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</si>
  <si>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</si>
  <si>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</si>
  <si>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</si>
  <si>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</si>
  <si>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</si>
  <si>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</si>
  <si>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</si>
  <si>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</si>
  <si>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</si>
  <si>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</si>
  <si>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</si>
  <si>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</si>
  <si>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</si>
  <si>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</si>
  <si>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</si>
  <si>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</si>
  <si>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</si>
  <si>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</si>
  <si>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</si>
  <si>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</si>
  <si>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</si>
  <si>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</si>
  <si>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</si>
  <si>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</si>
  <si>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</si>
  <si>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</si>
  <si>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</si>
  <si>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</si>
  <si>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</si>
  <si>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</si>
  <si>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</si>
  <si>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</si>
  <si>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</si>
  <si>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</si>
  <si>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</si>
  <si>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</si>
  <si>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</si>
  <si>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</si>
  <si>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</si>
  <si>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</si>
  <si>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</si>
  <si>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</si>
  <si>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</si>
  <si>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</si>
  <si>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</si>
  <si>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</si>
  <si>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</si>
  <si>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</si>
  <si>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</si>
  <si>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</si>
  <si>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</si>
  <si>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</si>
  <si>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</si>
  <si>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</si>
  <si>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</si>
  <si>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</si>
  <si>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</si>
  <si>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</si>
  <si>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</si>
  <si>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</si>
  <si>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</si>
  <si>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</si>
  <si>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</si>
  <si>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</si>
  <si>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</si>
  <si>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</si>
  <si>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</si>
  <si>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</si>
  <si>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</si>
  <si>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</si>
  <si>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</si>
  <si>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</si>
  <si>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</si>
  <si>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</si>
  <si>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</si>
  <si>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</si>
  <si>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</si>
  <si>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</si>
  <si>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</si>
  <si>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</si>
  <si>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</si>
  <si>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</si>
  <si>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</si>
  <si>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</si>
  <si>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</si>
  <si>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</si>
  <si>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</si>
  <si>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</si>
  <si>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</si>
  <si>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</si>
  <si>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</si>
  <si>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</si>
  <si>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</si>
  <si>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</si>
  <si>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</si>
  <si>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</si>
  <si>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</si>
  <si>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</si>
  <si>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</si>
  <si>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</si>
  <si>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</si>
  <si>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</si>
  <si>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</si>
  <si>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</si>
  <si>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</si>
  <si>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</si>
  <si>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</si>
  <si>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</si>
  <si>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</si>
  <si>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</si>
  <si>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</si>
  <si>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</si>
  <si>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</si>
  <si>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</si>
  <si>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</si>
  <si>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</si>
  <si>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</si>
  <si>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</si>
  <si>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</si>
  <si>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</si>
  <si>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</si>
  <si>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</si>
  <si>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</si>
  <si>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</si>
  <si>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</si>
  <si>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</si>
  <si>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</si>
  <si>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</si>
  <si>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</si>
  <si>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</si>
  <si>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</si>
  <si>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</si>
  <si>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</si>
  <si>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</si>
  <si>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</si>
  <si>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</si>
  <si>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</si>
  <si>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</si>
  <si>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</si>
  <si>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</si>
  <si>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</si>
  <si>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</si>
  <si>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</si>
  <si>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</si>
  <si>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</si>
  <si>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</si>
  <si>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</si>
  <si>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</si>
  <si>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</si>
  <si>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</si>
  <si>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</si>
  <si>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</si>
  <si>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</si>
  <si>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</si>
  <si>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</si>
  <si>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</si>
  <si>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</si>
  <si>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</si>
  <si>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</si>
  <si>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</si>
  <si>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</si>
  <si>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</si>
  <si>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</si>
  <si>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</si>
  <si>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</si>
  <si>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</si>
  <si>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</si>
  <si>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</si>
  <si>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</si>
  <si>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</si>
  <si>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</si>
  <si>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</si>
  <si>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</si>
  <si>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</si>
  <si>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</si>
  <si>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</si>
  <si>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</si>
  <si>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</si>
  <si>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</si>
  <si>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</si>
  <si>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</si>
  <si>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</si>
  <si>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</si>
  <si>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</si>
  <si>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</si>
  <si>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</si>
  <si>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</si>
  <si>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</si>
  <si>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</si>
  <si>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</si>
  <si>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</si>
  <si>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</si>
  <si>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</si>
  <si>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</si>
  <si>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</si>
  <si>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</si>
  <si>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</si>
  <si>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</si>
  <si>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</si>
  <si>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</si>
  <si>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</si>
  <si>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</si>
  <si>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</si>
  <si>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</si>
  <si>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</si>
  <si>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</si>
  <si>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</si>
  <si>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</si>
  <si>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</si>
  <si>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</si>
  <si>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</si>
  <si>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</si>
  <si>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</si>
  <si>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</si>
  <si>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</si>
  <si>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</si>
  <si>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</si>
  <si>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</si>
  <si>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</si>
  <si>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</si>
  <si>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</si>
  <si>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</si>
  <si>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</si>
  <si>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</si>
  <si>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</si>
  <si>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</si>
  <si>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</si>
  <si>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</si>
  <si>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</si>
  <si>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</si>
  <si>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</si>
  <si>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</si>
  <si>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</si>
  <si>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</si>
  <si>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</si>
  <si>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</si>
  <si>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</si>
  <si>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</si>
  <si>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</si>
  <si>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</si>
  <si>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</si>
  <si>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</si>
  <si>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</si>
  <si>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</si>
  <si>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</si>
  <si>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</si>
  <si>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</si>
  <si>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</si>
  <si>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</si>
  <si>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</si>
  <si>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</si>
  <si>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</si>
  <si>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</si>
  <si>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</si>
  <si>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</si>
  <si>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</si>
  <si>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</si>
  <si>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</si>
  <si>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</si>
  <si>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</si>
  <si>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</si>
  <si>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</si>
  <si>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</si>
  <si>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</si>
  <si>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</si>
  <si>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</si>
  <si>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</si>
  <si>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</si>
  <si>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</si>
  <si>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</si>
  <si>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</si>
  <si>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</si>
  <si>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</si>
  <si>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</si>
  <si>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</si>
  <si>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</si>
  <si>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</si>
  <si>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</si>
  <si>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</si>
  <si>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</si>
  <si>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</si>
  <si>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</si>
  <si>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</si>
  <si>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</si>
  <si>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</si>
  <si>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</si>
  <si>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</si>
  <si>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</si>
  <si>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</si>
  <si>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</si>
  <si>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</si>
  <si>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</si>
  <si>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</si>
  <si>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</si>
  <si>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</si>
  <si>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</si>
  <si>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</si>
  <si>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</si>
  <si>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</si>
  <si>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</si>
  <si>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</si>
  <si>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</si>
  <si>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</si>
  <si>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</si>
  <si>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</si>
  <si>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</si>
  <si>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</si>
  <si>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</si>
  <si>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</si>
  <si>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</si>
  <si>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</si>
  <si>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</si>
  <si>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</si>
  <si>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</si>
  <si>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</si>
  <si>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</si>
  <si>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</si>
  <si>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</si>
  <si>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</si>
  <si>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</si>
  <si>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</si>
  <si>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</si>
  <si>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</si>
  <si>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</si>
  <si>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</si>
  <si>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</si>
  <si>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</si>
  <si>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</si>
  <si>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</si>
  <si>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</si>
  <si>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</si>
  <si>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</si>
  <si>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</si>
  <si>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</si>
  <si>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</si>
  <si>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</si>
  <si>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</si>
  <si>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</si>
  <si>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</si>
  <si>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</si>
  <si>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</si>
  <si>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</si>
  <si>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</si>
  <si>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</si>
  <si>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</si>
  <si>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</si>
  <si>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</si>
  <si>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</si>
  <si>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</si>
  <si>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</si>
  <si>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</si>
  <si>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</si>
  <si>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</si>
  <si>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</si>
  <si>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</si>
  <si>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</si>
  <si>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</si>
  <si>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</si>
  <si>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</si>
  <si>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</si>
  <si>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</si>
  <si>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</si>
  <si>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</si>
  <si>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</si>
  <si>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</si>
  <si>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</si>
  <si>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</si>
  <si>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</si>
  <si>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</si>
  <si>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</si>
  <si>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</si>
  <si>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</si>
  <si>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</si>
  <si>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</si>
  <si>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</si>
  <si>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</si>
  <si>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</si>
  <si>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</si>
  <si>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</si>
  <si>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</si>
  <si>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</si>
  <si>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</si>
  <si>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</si>
  <si>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</si>
  <si>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</si>
  <si>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</si>
  <si>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</si>
  <si>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</si>
  <si>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</si>
  <si>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</si>
  <si>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</si>
  <si>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</si>
  <si>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</si>
  <si>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</si>
  <si>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</si>
  <si>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</si>
  <si>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</si>
  <si>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</si>
  <si>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</si>
  <si>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</si>
  <si>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</si>
  <si>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</si>
  <si>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</si>
  <si>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</si>
  <si>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</si>
  <si>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</si>
  <si>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</si>
  <si>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</si>
  <si>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</si>
  <si>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</si>
  <si>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</si>
  <si>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</si>
  <si>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</si>
  <si>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</si>
  <si>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</si>
  <si>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</si>
  <si>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</si>
  <si>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</si>
  <si>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</si>
  <si>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</si>
  <si>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</si>
  <si>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</si>
  <si>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</si>
  <si>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</si>
  <si>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</si>
  <si>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</si>
  <si>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</si>
  <si>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</si>
  <si>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</si>
  <si>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</si>
  <si>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</si>
  <si>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</si>
  <si>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</si>
  <si>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</si>
  <si>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</si>
  <si>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</si>
  <si>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</si>
  <si>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</si>
  <si>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</si>
  <si>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</si>
  <si>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</si>
  <si>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</si>
  <si>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</si>
  <si>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</si>
  <si>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</si>
  <si>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</si>
  <si>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</si>
  <si>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</si>
  <si>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</si>
  <si>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</si>
  <si>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</si>
  <si>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</si>
  <si>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</si>
  <si>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</si>
  <si>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</si>
  <si>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</si>
  <si>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</si>
  <si>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</si>
  <si>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</si>
  <si>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</si>
  <si>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</si>
  <si>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</si>
  <si>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</si>
  <si>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</si>
  <si>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</si>
  <si>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</si>
  <si>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</si>
  <si>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</si>
  <si>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</si>
  <si>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</si>
  <si>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</si>
  <si>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</si>
  <si>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</si>
  <si>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</si>
  <si>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</si>
  <si>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</si>
  <si>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</si>
  <si>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</si>
  <si>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</si>
  <si>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</si>
  <si>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</si>
  <si>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</si>
  <si>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</si>
  <si>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</si>
  <si>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</si>
  <si>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</si>
  <si>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</si>
  <si>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</si>
  <si>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</si>
  <si>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</si>
  <si>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</si>
  <si>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</si>
  <si>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</si>
  <si>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</si>
  <si>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</si>
  <si>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</si>
  <si>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</si>
  <si>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</si>
  <si>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</si>
  <si>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</si>
  <si>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</si>
  <si>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</si>
  <si>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</si>
  <si>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</si>
  <si>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</si>
  <si>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</si>
  <si>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</si>
  <si>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</si>
  <si>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</si>
  <si>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</si>
  <si>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</si>
  <si>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</si>
  <si>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</si>
  <si>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</si>
  <si>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</si>
  <si>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</si>
  <si>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</si>
  <si>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</si>
  <si>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</si>
  <si>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</si>
  <si>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</si>
  <si>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</si>
  <si>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</si>
  <si>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</si>
  <si>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</si>
  <si>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</si>
  <si>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</si>
  <si>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</si>
  <si>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</si>
  <si>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</si>
  <si>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</si>
  <si>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</si>
  <si>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</si>
  <si>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</si>
  <si>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</si>
  <si>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</si>
  <si>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</si>
  <si>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</si>
  <si>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</si>
  <si>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</si>
  <si>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</si>
  <si>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</si>
  <si>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</si>
  <si>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</si>
  <si>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</si>
  <si>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</si>
  <si>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</si>
  <si>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</si>
  <si>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</si>
  <si>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</si>
  <si>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</si>
  <si>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</si>
  <si>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</si>
  <si>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</si>
  <si>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</si>
  <si>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</si>
  <si>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</si>
  <si>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</si>
  <si>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</si>
  <si>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</si>
  <si>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</si>
  <si>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</si>
  <si>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</si>
  <si>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</si>
  <si>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</si>
  <si>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</si>
  <si>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</si>
  <si>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</si>
  <si>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</si>
  <si>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</si>
  <si>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</si>
  <si>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</si>
  <si>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</si>
  <si>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</si>
  <si>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</si>
  <si>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</si>
  <si>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</si>
  <si>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</si>
  <si>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</si>
  <si>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</si>
  <si>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</si>
  <si>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</si>
  <si>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</si>
  <si>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</si>
  <si>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</si>
  <si>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</si>
  <si>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</si>
  <si>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</si>
  <si>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</si>
  <si>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</si>
  <si>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</si>
  <si>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</si>
  <si>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</si>
  <si>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</si>
  <si>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</si>
  <si>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</si>
  <si>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</si>
  <si>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</si>
  <si>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</si>
  <si>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</si>
  <si>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</si>
  <si>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</si>
  <si>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</si>
  <si>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</si>
  <si>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</si>
  <si>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</si>
  <si>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</si>
  <si>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</si>
  <si>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</si>
  <si>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</si>
  <si>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</si>
  <si>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</si>
  <si>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</si>
  <si>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</si>
  <si>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</si>
  <si>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</si>
  <si>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</si>
  <si>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</si>
  <si>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</si>
  <si>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</si>
  <si>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</si>
  <si>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</si>
  <si>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</si>
  <si>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</si>
  <si>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</si>
  <si>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</si>
  <si>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</si>
  <si>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</si>
  <si>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</si>
  <si>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</si>
  <si>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</si>
  <si>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</si>
  <si>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</si>
  <si>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</si>
  <si>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</si>
  <si>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</si>
  <si>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</si>
  <si>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</si>
  <si>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</si>
  <si>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</si>
  <si>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</si>
  <si>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</si>
  <si>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</si>
  <si>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</si>
  <si>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</si>
  <si>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</si>
  <si>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</si>
  <si>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</si>
  <si>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</si>
  <si>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</si>
  <si>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</si>
  <si>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</si>
  <si>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</si>
  <si>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</si>
  <si>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</si>
  <si>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</si>
  <si>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</si>
  <si>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</si>
  <si>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</si>
  <si>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</si>
  <si>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</si>
  <si>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</si>
  <si>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</si>
  <si>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</si>
  <si>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</si>
  <si>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</si>
  <si>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</si>
  <si>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</si>
  <si>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</si>
  <si>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</si>
  <si>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</si>
  <si>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</si>
  <si>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</si>
  <si>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</si>
  <si>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</si>
  <si>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</si>
  <si>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</si>
  <si>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</si>
  <si>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</si>
  <si>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</si>
  <si>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</si>
  <si>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</si>
  <si>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</si>
  <si>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</si>
  <si>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</si>
  <si>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</si>
  <si>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</si>
  <si>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</si>
  <si>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</si>
  <si>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</si>
  <si>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</si>
  <si>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</si>
  <si>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</si>
  <si>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</si>
  <si>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</si>
  <si>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</si>
  <si>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</si>
  <si>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</si>
  <si>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</si>
  <si>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</si>
  <si>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</si>
  <si>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</si>
  <si>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</si>
  <si>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</si>
  <si>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</si>
  <si>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</si>
  <si>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</si>
  <si>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</si>
  <si>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</si>
  <si>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</si>
  <si>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</si>
  <si>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</si>
  <si>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</si>
  <si>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</si>
  <si>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</si>
  <si>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</si>
  <si>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</si>
  <si>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</si>
  <si>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</si>
  <si>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</si>
  <si>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</si>
  <si>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</si>
  <si>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</si>
  <si>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</si>
  <si>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</si>
  <si>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</si>
  <si>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</si>
  <si>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</si>
  <si>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</si>
  <si>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</si>
  <si>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</si>
  <si>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</si>
  <si>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</si>
  <si>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</si>
  <si>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</si>
  <si>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</si>
  <si>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</si>
  <si>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</si>
  <si>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</si>
  <si>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</si>
  <si>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</si>
  <si>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</si>
  <si>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</si>
  <si>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</si>
  <si>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</si>
  <si>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</si>
  <si>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</si>
  <si>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</si>
  <si>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</si>
  <si>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</si>
  <si>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</si>
  <si>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</si>
  <si>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</si>
  <si>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</si>
  <si>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</si>
  <si>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</si>
  <si>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</si>
  <si>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</si>
  <si>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</si>
  <si>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</si>
  <si>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</si>
  <si>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</si>
  <si>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</si>
  <si>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</si>
  <si>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</si>
  <si>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</si>
  <si>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</si>
  <si>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</si>
  <si>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</si>
  <si>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</si>
  <si>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</si>
  <si>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</si>
  <si>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</si>
  <si>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</si>
  <si>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</si>
  <si>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</si>
  <si>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</si>
  <si>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</si>
  <si>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</si>
  <si>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</si>
  <si>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</si>
  <si>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</si>
  <si>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</si>
  <si>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</si>
  <si>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</si>
  <si>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</si>
  <si>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</si>
  <si>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</si>
  <si>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</si>
  <si>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</si>
  <si>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</si>
  <si>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</si>
  <si>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</si>
  <si>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</si>
  <si>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</si>
  <si>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</si>
  <si>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</si>
  <si>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</si>
  <si>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</si>
  <si>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</si>
  <si>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</si>
  <si>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</si>
  <si>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</si>
  <si>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</si>
  <si>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</si>
  <si>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</si>
  <si>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</si>
  <si>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</si>
  <si>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</si>
  <si>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</si>
  <si>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</si>
  <si>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</si>
  <si>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</si>
  <si>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</si>
  <si>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</si>
  <si>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</si>
  <si>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</si>
  <si>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</si>
  <si>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</si>
  <si>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</si>
  <si>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</si>
  <si>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</si>
  <si>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</si>
  <si>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</si>
  <si>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</si>
  <si>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</si>
  <si>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</si>
  <si>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</si>
  <si>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</si>
  <si>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</si>
  <si>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</si>
  <si>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</si>
  <si>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</si>
  <si>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</si>
  <si>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</si>
  <si>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</si>
  <si>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</si>
  <si>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</si>
  <si>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</si>
  <si>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</si>
  <si>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</si>
  <si>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</si>
  <si>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</si>
  <si>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</si>
  <si>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</si>
  <si>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</si>
  <si>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</si>
  <si>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</si>
  <si>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</si>
  <si>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</si>
  <si>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</si>
  <si>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</si>
  <si>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</si>
  <si>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</si>
  <si>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</si>
  <si>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</si>
  <si>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</si>
  <si>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</si>
  <si>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</si>
  <si>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</si>
  <si>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</si>
  <si>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</si>
  <si>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</si>
  <si>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</si>
  <si>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</si>
  <si>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</si>
  <si>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</si>
  <si>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</si>
  <si>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</si>
  <si>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</si>
  <si>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</si>
  <si>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</si>
  <si>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</si>
  <si>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</si>
  <si>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</si>
  <si>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</si>
  <si>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</si>
  <si>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</si>
  <si>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</si>
  <si>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</si>
  <si>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</si>
  <si>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</si>
  <si>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</si>
  <si>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</si>
  <si>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</si>
  <si>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</si>
  <si>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</si>
  <si>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</si>
  <si>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</si>
  <si>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</si>
  <si>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</si>
  <si>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</si>
  <si>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</si>
  <si>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</si>
  <si>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</si>
  <si>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</si>
  <si>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</si>
  <si>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</si>
  <si>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</si>
  <si>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</si>
  <si>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</si>
  <si>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</si>
  <si>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</si>
  <si>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</si>
  <si>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</si>
  <si>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</si>
  <si>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</si>
  <si>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</si>
  <si>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</si>
  <si>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</si>
  <si>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</si>
  <si>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</si>
  <si>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</si>
  <si>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</si>
  <si>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</si>
  <si>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</si>
  <si>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</si>
  <si>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</si>
  <si>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</si>
  <si>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</si>
  <si>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</si>
  <si>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</si>
  <si>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</si>
  <si>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</si>
  <si>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</si>
  <si>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</si>
  <si>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</si>
  <si>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</si>
  <si>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</si>
  <si>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</si>
  <si>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</si>
  <si>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</si>
  <si>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</si>
  <si>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</si>
  <si>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</si>
  <si>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</si>
  <si>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</si>
  <si>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</si>
  <si>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</si>
  <si>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</si>
  <si>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</si>
  <si>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</si>
  <si>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</si>
  <si>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</si>
  <si>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</si>
  <si>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</si>
  <si>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</si>
  <si>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</si>
  <si>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</si>
  <si>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</si>
  <si>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</si>
  <si>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</si>
  <si>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</si>
  <si>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</si>
  <si>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</si>
  <si>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</si>
  <si>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</si>
  <si>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</si>
  <si>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</si>
  <si>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</si>
  <si>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</si>
  <si>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</si>
  <si>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</si>
  <si>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</si>
  <si>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</si>
  <si>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</si>
  <si>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</si>
  <si>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</si>
  <si>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</si>
  <si>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</si>
  <si>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</si>
  <si>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</si>
  <si>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</si>
  <si>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</si>
  <si>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</si>
  <si>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</si>
  <si>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</si>
  <si>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</si>
  <si>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</si>
  <si>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</si>
  <si>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</si>
  <si>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</si>
  <si>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</si>
  <si>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</si>
  <si>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</si>
  <si>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</si>
  <si>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</si>
  <si>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</si>
  <si>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</si>
  <si>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</si>
  <si>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</si>
  <si>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</si>
  <si>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</si>
  <si>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</si>
  <si>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</si>
  <si>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</si>
  <si>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</si>
  <si>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</si>
  <si>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</si>
  <si>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</si>
  <si>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</si>
  <si>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</si>
  <si>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</si>
  <si>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</si>
  <si>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</si>
  <si>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</si>
  <si>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</si>
  <si>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</si>
  <si>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</si>
  <si>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</si>
  <si>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</si>
  <si>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</si>
  <si>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</si>
  <si>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</si>
  <si>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</si>
  <si>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</si>
  <si>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</si>
  <si>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</si>
  <si>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</si>
  <si>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</si>
  <si>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</si>
  <si>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</si>
  <si>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</si>
  <si>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</si>
  <si>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</si>
  <si>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</si>
  <si>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</si>
  <si>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</si>
  <si>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</si>
  <si>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</si>
  <si>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</si>
  <si>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</si>
  <si>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</si>
  <si>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</si>
  <si>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</si>
  <si>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</si>
  <si>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</si>
  <si>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</si>
  <si>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</si>
  <si>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</si>
  <si>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</si>
  <si>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</si>
  <si>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</si>
  <si>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</si>
  <si>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</si>
  <si>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</si>
  <si>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</si>
  <si>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</si>
  <si>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</si>
  <si>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</si>
  <si>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</si>
  <si>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</si>
  <si>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</si>
  <si>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</si>
  <si>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</si>
  <si>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</si>
  <si>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</si>
  <si>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</si>
  <si>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</si>
  <si>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</si>
  <si>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</si>
  <si>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</si>
  <si>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</si>
  <si>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</si>
  <si>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</si>
  <si>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</si>
  <si>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</si>
  <si>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</si>
  <si>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</si>
  <si>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</si>
  <si>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</si>
  <si>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</si>
  <si>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</si>
  <si>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</si>
  <si>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</si>
  <si>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</si>
  <si>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</si>
  <si>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</si>
  <si>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</si>
  <si>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</si>
  <si>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</si>
  <si>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</si>
  <si>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</si>
  <si>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</si>
  <si>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</si>
  <si>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</si>
  <si>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</si>
  <si>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</si>
  <si>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</si>
  <si>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</si>
  <si>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</si>
  <si>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</si>
  <si>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</si>
  <si>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</si>
  <si>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</si>
  <si>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</si>
  <si>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</si>
  <si>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</si>
  <si>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</si>
  <si>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</si>
  <si>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</si>
  <si>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</si>
  <si>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</si>
  <si>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</si>
  <si>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</si>
  <si>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</si>
  <si>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</si>
  <si>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</si>
  <si>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</si>
  <si>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</si>
  <si>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</si>
  <si>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</si>
  <si>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</si>
  <si>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</si>
  <si>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</si>
  <si>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</si>
  <si>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</si>
  <si>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</si>
  <si>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</si>
  <si>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</si>
  <si>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</si>
  <si>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</si>
  <si>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</si>
  <si>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</si>
  <si>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</si>
  <si>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</si>
  <si>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</si>
  <si>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</si>
  <si>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</si>
  <si>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</si>
  <si>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</si>
  <si>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</si>
  <si>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</si>
  <si>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</si>
  <si>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</si>
  <si>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</si>
  <si>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</si>
  <si>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</si>
  <si>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</si>
  <si>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</si>
  <si>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</si>
  <si>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</si>
  <si>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</si>
  <si>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</si>
  <si>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</si>
  <si>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</si>
  <si>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</si>
  <si>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</si>
  <si>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</si>
  <si>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</si>
  <si>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</si>
  <si>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</si>
  <si>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</si>
  <si>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</si>
  <si>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</si>
  <si>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</si>
  <si>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</si>
  <si>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</si>
  <si>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</si>
  <si>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</si>
  <si>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</si>
  <si>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</si>
  <si>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</si>
  <si>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</si>
  <si>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</si>
  <si>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</si>
  <si>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</si>
  <si>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</si>
  <si>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</si>
  <si>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</si>
  <si>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</si>
  <si>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</si>
  <si>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</si>
  <si>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</si>
  <si>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</si>
  <si>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</si>
  <si>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</si>
  <si>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</si>
  <si>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</si>
  <si>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</si>
  <si>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</si>
  <si>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</si>
  <si>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</si>
  <si>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</si>
  <si>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</si>
  <si>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</si>
  <si>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</si>
  <si>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</si>
  <si>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</si>
  <si>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</si>
  <si>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</si>
  <si>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</si>
  <si>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</si>
  <si>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</si>
  <si>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</si>
  <si>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</si>
  <si>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</si>
  <si>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</si>
  <si>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</si>
  <si>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</si>
  <si>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</si>
  <si>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</si>
  <si>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</si>
  <si>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</si>
  <si>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</si>
  <si>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</si>
  <si>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</si>
  <si>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</si>
  <si>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</si>
  <si>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</si>
  <si>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</si>
  <si>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</si>
  <si>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</si>
  <si>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</si>
  <si>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</si>
  <si>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</si>
  <si>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</si>
  <si>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</si>
  <si>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</si>
  <si>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</si>
  <si>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</si>
  <si>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</si>
  <si>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</si>
  <si>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</si>
  <si>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</si>
  <si>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</si>
  <si>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</si>
  <si>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</si>
  <si>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</si>
  <si>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</si>
  <si>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</si>
  <si>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</si>
  <si>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</si>
  <si>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</si>
  <si>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</si>
  <si>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</si>
  <si>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</si>
  <si>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</si>
  <si>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</si>
  <si>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</si>
  <si>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</si>
  <si>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</si>
  <si>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</si>
  <si>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</si>
  <si>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</si>
  <si>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</si>
  <si>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</si>
  <si>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</si>
  <si>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</si>
  <si>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</si>
  <si>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</si>
  <si>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</si>
  <si>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</si>
  <si>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</si>
  <si>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</si>
  <si>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</si>
  <si>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</si>
  <si>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</si>
  <si>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</si>
  <si>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</si>
  <si>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</si>
  <si>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</si>
  <si>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</si>
  <si>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</si>
  <si>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</si>
  <si>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</si>
  <si>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</si>
  <si>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</si>
  <si>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</si>
  <si>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</si>
  <si>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</si>
  <si>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</si>
  <si>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</si>
  <si>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</si>
  <si>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</si>
  <si>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</si>
  <si>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</si>
  <si>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</si>
  <si>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</si>
  <si>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</si>
  <si>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</si>
  <si>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</si>
  <si>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</si>
  <si>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</si>
  <si>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</si>
  <si>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</si>
  <si>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</si>
  <si>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</si>
  <si>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</si>
  <si>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</si>
  <si>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</si>
  <si>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</si>
  <si>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</si>
  <si>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</si>
  <si>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</si>
  <si>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</si>
  <si>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</si>
  <si>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</si>
  <si>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</si>
  <si>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</si>
  <si>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</si>
  <si>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</si>
  <si>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</si>
  <si>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</si>
  <si>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</si>
  <si>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</si>
  <si>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</si>
  <si>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</si>
  <si>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</si>
  <si>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</si>
  <si>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</si>
  <si>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</si>
  <si>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</si>
  <si>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</si>
  <si>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</si>
  <si>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</si>
  <si>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</si>
  <si>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</si>
  <si>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</si>
  <si>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</si>
  <si>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</si>
  <si>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</si>
  <si>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</si>
  <si>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</si>
  <si>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</si>
  <si>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</si>
  <si>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</si>
  <si>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</si>
  <si>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</si>
  <si>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</si>
  <si>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</si>
  <si>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</si>
  <si>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</si>
  <si>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</si>
  <si>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</si>
  <si>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</si>
  <si>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</si>
  <si>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</si>
  <si>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</si>
  <si>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</si>
  <si>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</si>
  <si>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</si>
  <si>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</si>
  <si>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</si>
  <si>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</si>
  <si>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</si>
  <si>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</si>
  <si>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</si>
  <si>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</si>
  <si>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</si>
  <si>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</si>
  <si>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</si>
  <si>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</si>
  <si>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</si>
  <si>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</si>
  <si>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</si>
  <si>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</si>
  <si>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</si>
  <si>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</si>
  <si>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</si>
  <si>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</si>
  <si>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</si>
  <si>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</si>
  <si>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</si>
  <si>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</si>
  <si>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</si>
  <si>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</si>
  <si>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</si>
  <si>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</si>
  <si>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</si>
  <si>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</si>
  <si>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</si>
  <si>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</si>
  <si>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</si>
  <si>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</si>
  <si>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</si>
  <si>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</si>
  <si>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</si>
  <si>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</si>
  <si>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</si>
  <si>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</si>
  <si>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</si>
  <si>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</si>
  <si>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</si>
  <si>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</si>
  <si>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</si>
  <si>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</si>
  <si>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</si>
  <si>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</si>
  <si>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</si>
  <si>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</si>
  <si>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</si>
  <si>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</si>
  <si>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</si>
  <si>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</si>
  <si>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</si>
  <si>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</si>
  <si>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</si>
  <si>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</si>
  <si>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</si>
  <si>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</si>
  <si>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</si>
  <si>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</si>
  <si>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</si>
  <si>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</si>
  <si>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</si>
  <si>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</si>
  <si>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</si>
  <si>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</si>
  <si>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</si>
  <si>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</si>
  <si>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</si>
  <si>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</si>
  <si>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</si>
  <si>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</si>
  <si>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</si>
  <si>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</si>
  <si>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</si>
  <si>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</si>
  <si>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</si>
  <si>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</si>
  <si>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</si>
  <si>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</si>
  <si>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</si>
  <si>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</si>
  <si>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</si>
  <si>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</si>
  <si>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</si>
  <si>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</si>
  <si>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</si>
  <si>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</si>
  <si>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</si>
  <si>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</si>
  <si>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</si>
  <si>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</si>
  <si>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</si>
  <si>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</si>
  <si>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</si>
  <si>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</si>
  <si>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</si>
  <si>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</si>
  <si>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</si>
  <si>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</si>
  <si>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</si>
  <si>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</si>
  <si>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</si>
  <si>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</si>
  <si>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</si>
  <si>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</si>
  <si>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</si>
  <si>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</si>
  <si>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</si>
  <si>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</si>
  <si>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</si>
  <si>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</si>
  <si>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</si>
  <si>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</si>
  <si>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</si>
  <si>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</si>
  <si>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</si>
  <si>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</si>
  <si>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</si>
  <si>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</si>
  <si>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</si>
  <si>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</si>
  <si>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</si>
  <si>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</si>
  <si>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</si>
  <si>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</si>
  <si>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</si>
  <si>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</si>
  <si>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</si>
  <si>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</si>
  <si>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</si>
  <si>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</si>
  <si>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</si>
  <si>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</si>
  <si>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</si>
  <si>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</si>
  <si>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</si>
  <si>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</si>
  <si>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</si>
  <si>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</si>
  <si>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</si>
  <si>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</si>
  <si>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</si>
  <si>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</si>
  <si>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</si>
  <si>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</si>
  <si>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</si>
  <si>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</si>
  <si>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</si>
  <si>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</si>
  <si>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</si>
  <si>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</si>
  <si>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</si>
  <si>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</si>
  <si>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</si>
  <si>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</si>
  <si>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</si>
  <si>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</si>
  <si>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</si>
  <si>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</si>
  <si>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</si>
  <si>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</si>
  <si>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</si>
  <si>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</si>
  <si>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</si>
  <si>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</si>
  <si>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</si>
  <si>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</si>
  <si>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</si>
  <si>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</si>
  <si>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</si>
  <si>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</si>
  <si>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</si>
  <si>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</si>
  <si>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</si>
  <si>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</si>
  <si>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</si>
  <si>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</si>
  <si>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</si>
  <si>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</si>
  <si>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</si>
  <si>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</si>
  <si>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</si>
  <si>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</si>
  <si>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</si>
  <si>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</si>
  <si>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</si>
  <si>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</si>
  <si>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</si>
  <si>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</si>
  <si>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</si>
  <si>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</si>
  <si>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</si>
  <si>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</si>
  <si>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</si>
  <si>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</si>
  <si>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</si>
  <si>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</si>
  <si>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</si>
  <si>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</si>
  <si>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</si>
  <si>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</si>
  <si>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</si>
  <si>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</si>
  <si>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</si>
  <si>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</si>
  <si>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</si>
  <si>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</si>
  <si>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</si>
  <si>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</si>
  <si>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</si>
  <si>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</si>
  <si>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</si>
  <si>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</si>
  <si>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</si>
  <si>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</si>
  <si>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</si>
  <si>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</si>
  <si>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</si>
  <si>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</si>
  <si>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</si>
  <si>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</si>
  <si>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</si>
  <si>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</si>
  <si>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</si>
  <si>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</si>
  <si>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</si>
  <si>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</si>
  <si>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</si>
  <si>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</si>
  <si>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</si>
  <si>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</si>
  <si>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</si>
  <si>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</si>
  <si>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</si>
  <si>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</si>
  <si>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</si>
  <si>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</si>
  <si>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</si>
  <si>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</si>
  <si>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</si>
  <si>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</si>
  <si>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</si>
  <si>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</si>
  <si>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</si>
  <si>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</si>
  <si>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</si>
  <si>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</si>
  <si>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</si>
  <si>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</si>
  <si>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</si>
  <si>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</si>
  <si>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</si>
  <si>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</si>
  <si>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</si>
  <si>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</si>
  <si>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</si>
  <si>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</si>
  <si>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</si>
  <si>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</si>
  <si>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</si>
  <si>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</si>
  <si>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</si>
  <si>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</si>
  <si>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</si>
  <si>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</si>
  <si>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</si>
  <si>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</si>
  <si>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</si>
  <si>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</si>
  <si>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</si>
  <si>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</si>
  <si>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</si>
  <si>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</si>
  <si>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</si>
  <si>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</si>
  <si>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</si>
  <si>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</si>
  <si>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</si>
  <si>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</si>
  <si>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</si>
  <si>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</si>
  <si>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</si>
  <si>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</si>
  <si>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</si>
  <si>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</si>
  <si>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</si>
  <si>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</si>
  <si>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</si>
  <si>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</si>
  <si>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</si>
  <si>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</si>
  <si>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</si>
  <si>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</si>
  <si>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</si>
  <si>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</si>
  <si>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</si>
  <si>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</si>
  <si>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</si>
  <si>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</si>
  <si>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</si>
  <si>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</si>
  <si>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</si>
  <si>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</si>
  <si>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</si>
  <si>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</si>
  <si>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</si>
  <si>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</si>
  <si>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</si>
  <si>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</si>
  <si>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</si>
  <si>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</si>
  <si>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</si>
  <si>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</si>
  <si>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</si>
  <si>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</si>
  <si>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</si>
  <si>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</si>
  <si>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</si>
  <si>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</si>
  <si>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</si>
  <si>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</si>
  <si>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</si>
  <si>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</si>
  <si>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</si>
  <si>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</si>
  <si>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</si>
  <si>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</si>
  <si>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</si>
  <si>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</si>
  <si>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</si>
  <si>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</si>
  <si>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</si>
  <si>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</si>
  <si>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</si>
  <si>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</si>
  <si>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</si>
  <si>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</si>
  <si>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</si>
  <si>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</si>
  <si>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</si>
  <si>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</si>
  <si>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</si>
  <si>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</si>
  <si>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</si>
  <si>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</si>
  <si>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</si>
  <si>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</si>
  <si>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</si>
  <si>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</si>
  <si>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</si>
  <si>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</si>
  <si>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</si>
  <si>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</si>
  <si>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</si>
  <si>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</si>
  <si>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</si>
  <si>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</si>
  <si>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</si>
  <si>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</si>
  <si>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</si>
  <si>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</si>
  <si>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</si>
  <si>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</si>
  <si>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</si>
  <si>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</si>
  <si>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</si>
  <si>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</si>
  <si>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</si>
  <si>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</si>
  <si>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</si>
  <si>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</si>
  <si>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</si>
  <si>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</si>
  <si>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</si>
  <si>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</si>
  <si>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</si>
  <si>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</si>
  <si>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</si>
  <si>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</si>
  <si>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</si>
  <si>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</si>
  <si>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</si>
  <si>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</si>
  <si>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</si>
  <si>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</si>
  <si>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</si>
  <si>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</si>
  <si>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</si>
  <si>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</si>
  <si>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</si>
  <si>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</si>
  <si>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</si>
  <si>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</si>
  <si>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</si>
  <si>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</si>
  <si>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</si>
  <si>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</si>
  <si>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</si>
  <si>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</si>
  <si>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</si>
  <si>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</si>
  <si>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</si>
  <si>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</si>
  <si>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</si>
  <si>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</si>
  <si>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</si>
  <si>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</si>
  <si>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</si>
  <si>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</si>
  <si>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</si>
  <si>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</si>
  <si>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</si>
  <si>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</si>
  <si>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</si>
  <si>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</si>
  <si>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</si>
  <si>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</si>
  <si>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</si>
  <si>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</si>
  <si>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</si>
  <si>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</si>
  <si>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</si>
  <si>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</si>
  <si>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</si>
  <si>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</si>
  <si>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</si>
  <si>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</si>
  <si>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</si>
  <si>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</si>
  <si>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</si>
  <si>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</si>
  <si>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</si>
  <si>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</si>
  <si>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</si>
  <si>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</si>
  <si>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</si>
  <si>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</si>
  <si>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</si>
  <si>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</si>
  <si>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</si>
  <si>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</si>
  <si>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</si>
  <si>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</si>
  <si>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</si>
  <si>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</si>
  <si>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</si>
  <si>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</si>
  <si>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</si>
  <si>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</si>
  <si>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</si>
  <si>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</si>
  <si>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</si>
  <si>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</si>
  <si>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</si>
  <si>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</si>
  <si>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</si>
  <si>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</si>
  <si>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</si>
  <si>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</si>
  <si>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</si>
  <si>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</si>
  <si>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</si>
  <si>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</si>
  <si>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</si>
  <si>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</si>
  <si>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</si>
  <si>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</si>
  <si>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</si>
  <si>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</si>
  <si>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</si>
  <si>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</si>
  <si>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</si>
  <si>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</si>
  <si>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</si>
  <si>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</si>
  <si>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</si>
  <si>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</si>
  <si>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</si>
  <si>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</si>
  <si>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</si>
  <si>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</si>
  <si>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</si>
  <si>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</si>
  <si>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</si>
  <si>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</si>
  <si>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</si>
  <si>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</si>
  <si>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</si>
  <si>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</si>
  <si>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</si>
  <si>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</si>
  <si>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</si>
  <si>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</si>
  <si>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</si>
  <si>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</si>
  <si>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</si>
  <si>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</si>
  <si>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</si>
  <si>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</si>
  <si>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</si>
  <si>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</si>
  <si>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</si>
  <si>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</si>
  <si>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</si>
  <si>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</si>
  <si>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</si>
  <si>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</si>
  <si>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</si>
  <si>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</si>
  <si>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</si>
  <si>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</si>
  <si>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</si>
  <si>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</si>
  <si>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</si>
  <si>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</si>
  <si>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</si>
  <si>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</si>
  <si>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</si>
  <si>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</si>
  <si>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</si>
  <si>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</si>
  <si>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</si>
  <si>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</si>
  <si>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</si>
  <si>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</si>
  <si>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</si>
  <si>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</si>
  <si>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</si>
  <si>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</si>
  <si>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</si>
  <si>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</si>
  <si>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</si>
  <si>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</si>
  <si>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</si>
  <si>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</si>
  <si>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</si>
  <si>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</si>
  <si>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</si>
  <si>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</si>
  <si>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</si>
  <si>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</si>
  <si>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</si>
  <si>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</si>
  <si>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</si>
  <si>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</si>
  <si>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</si>
  <si>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</si>
  <si>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</si>
  <si>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</si>
  <si>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</si>
  <si>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</si>
  <si>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</si>
  <si>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</si>
  <si>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</si>
  <si>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</si>
  <si>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</si>
  <si>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</si>
  <si>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</si>
  <si>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</si>
  <si>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</si>
  <si>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</si>
  <si>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</si>
  <si>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</si>
  <si>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</si>
  <si>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</si>
  <si>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</si>
  <si>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</si>
  <si>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</si>
  <si>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</si>
  <si>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</si>
  <si>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</si>
  <si>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</si>
  <si>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</si>
  <si>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</si>
  <si>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</si>
  <si>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</si>
  <si>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</si>
  <si>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</si>
  <si>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</si>
  <si>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</si>
  <si>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</si>
  <si>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</si>
  <si>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</si>
  <si>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</si>
  <si>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</si>
  <si>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</si>
  <si>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</si>
  <si>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</si>
  <si>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</si>
  <si>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</si>
  <si>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</si>
  <si>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</si>
  <si>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</si>
  <si>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</si>
  <si>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</si>
  <si>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</si>
  <si>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</si>
  <si>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</si>
  <si>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</si>
  <si>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</si>
  <si>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</si>
  <si>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</si>
  <si>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</si>
  <si>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</si>
  <si>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</si>
  <si>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</si>
  <si>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</si>
  <si>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</si>
  <si>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</si>
  <si>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</si>
  <si>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</si>
  <si>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</si>
  <si>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</si>
  <si>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</si>
  <si>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</si>
  <si>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</si>
  <si>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</si>
  <si>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</si>
  <si>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</si>
  <si>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</si>
  <si>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</si>
  <si>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</si>
  <si>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</si>
  <si>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</si>
  <si>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</si>
  <si>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</si>
  <si>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</si>
  <si>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</si>
  <si>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</si>
  <si>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</si>
  <si>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</si>
  <si>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</si>
  <si>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</si>
  <si>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</si>
  <si>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</si>
  <si>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</si>
  <si>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</si>
  <si>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</si>
  <si>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</si>
  <si>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</si>
  <si>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</si>
  <si>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</si>
  <si>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</si>
  <si>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</si>
  <si>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</si>
  <si>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</si>
  <si>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</si>
  <si>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</si>
  <si>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</si>
  <si>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</si>
  <si>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</si>
  <si>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</si>
  <si>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</si>
  <si>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</si>
  <si>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</si>
  <si>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</si>
  <si>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</si>
  <si>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</si>
  <si>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</si>
  <si>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</si>
  <si>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</si>
  <si>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</si>
  <si>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</si>
  <si>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</si>
  <si>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</si>
  <si>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</si>
  <si>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</si>
  <si>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</si>
  <si>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</si>
  <si>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</si>
  <si>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</si>
  <si>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</si>
  <si>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</si>
  <si>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</si>
  <si>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</si>
  <si>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</si>
  <si>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</si>
  <si>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</si>
  <si>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</si>
  <si>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</si>
  <si>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</si>
  <si>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</si>
  <si>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</si>
  <si>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</si>
  <si>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</si>
  <si>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</si>
  <si>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</si>
  <si>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</si>
  <si>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</si>
  <si>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</si>
  <si>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</si>
  <si>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</si>
  <si>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</si>
  <si>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</si>
  <si>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</si>
  <si>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</si>
  <si>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</si>
  <si>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</si>
  <si>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</si>
  <si>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</si>
  <si>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</si>
  <si>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</si>
  <si>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</si>
  <si>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</si>
  <si>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</si>
  <si>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</si>
  <si>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</si>
  <si>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</si>
  <si>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</si>
  <si>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</si>
  <si>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</si>
  <si>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</si>
  <si>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</si>
  <si>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</si>
  <si>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</si>
  <si>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</si>
  <si>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</si>
  <si>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</si>
  <si>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</si>
  <si>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</si>
  <si>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</si>
  <si>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</si>
  <si>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</si>
  <si>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</si>
  <si>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</si>
  <si>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</si>
  <si>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</si>
  <si>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</si>
  <si>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</si>
  <si>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</si>
  <si>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</si>
  <si>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</si>
  <si>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</si>
  <si>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</si>
  <si>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</si>
  <si>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</si>
  <si>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</si>
  <si>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</si>
  <si>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</si>
  <si>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</si>
  <si>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</si>
  <si>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</si>
  <si>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</si>
  <si>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</si>
  <si>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</si>
  <si>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</si>
  <si>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</si>
  <si>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</si>
  <si>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</si>
  <si>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</si>
  <si>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</si>
  <si>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</si>
  <si>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</si>
  <si>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</si>
  <si>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</si>
  <si>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</si>
  <si>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</si>
  <si>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</si>
  <si>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</si>
  <si>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</si>
  <si>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</si>
  <si>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</si>
  <si>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</si>
  <si>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</si>
  <si>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</si>
  <si>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</si>
  <si>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</si>
  <si>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</si>
  <si>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</si>
  <si>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</si>
  <si>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</si>
  <si>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</si>
  <si>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</si>
  <si>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</si>
  <si>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</si>
  <si>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</si>
  <si>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</si>
  <si>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</si>
  <si>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</si>
  <si>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</si>
  <si>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</si>
  <si>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</si>
  <si>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</si>
  <si>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</si>
  <si>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</si>
  <si>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</si>
  <si>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</si>
  <si>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</si>
  <si>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</si>
  <si>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</si>
  <si>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</si>
  <si>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</si>
  <si>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</si>
  <si>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</si>
  <si>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</si>
  <si>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</si>
  <si>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</si>
  <si>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</si>
  <si>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</si>
  <si>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</si>
  <si>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</si>
  <si>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</si>
  <si>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</si>
  <si>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</si>
  <si>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</si>
  <si>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</si>
  <si>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</si>
  <si>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</si>
  <si>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</si>
  <si>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</si>
  <si>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</si>
  <si>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</si>
  <si>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</si>
  <si>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</si>
  <si>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</si>
  <si>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</si>
  <si>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</si>
  <si>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</si>
  <si>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</si>
  <si>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</si>
  <si>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</si>
  <si>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</si>
  <si>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</si>
  <si>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</si>
  <si>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</si>
  <si>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</si>
  <si>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</si>
  <si>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</si>
  <si>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</si>
  <si>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</si>
  <si>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</si>
  <si>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</si>
  <si>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</si>
  <si>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</si>
  <si>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</si>
  <si>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</si>
  <si>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</si>
  <si>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</si>
  <si>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</si>
  <si>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</si>
  <si>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</si>
  <si>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</si>
  <si>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</si>
  <si>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</si>
  <si>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</si>
  <si>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</si>
  <si>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</si>
  <si>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</si>
  <si>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</si>
  <si>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</si>
  <si>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</si>
  <si>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</si>
  <si>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</si>
  <si>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</si>
  <si>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</si>
  <si>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</si>
  <si>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</si>
  <si>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</si>
  <si>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</si>
  <si>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</si>
  <si>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</si>
  <si>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</si>
  <si>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</si>
  <si>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</si>
  <si>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</si>
  <si>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</si>
  <si>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</si>
  <si>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</si>
  <si>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</si>
  <si>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</si>
  <si>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</si>
  <si>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</si>
  <si>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</si>
  <si>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</si>
  <si>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</si>
  <si>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</si>
  <si>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</si>
  <si>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</si>
  <si>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</si>
  <si>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</si>
  <si>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</si>
  <si>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</si>
  <si>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</si>
  <si>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</si>
  <si>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</si>
  <si>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</si>
  <si>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</si>
  <si>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</si>
  <si>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</si>
  <si>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</si>
  <si>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</si>
  <si>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</si>
  <si>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</si>
  <si>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</si>
  <si>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</si>
  <si>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</si>
  <si>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</si>
  <si>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</si>
  <si>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</si>
  <si>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</si>
  <si>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</si>
  <si>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</si>
  <si>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</si>
  <si>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</si>
  <si>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</si>
  <si>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</si>
  <si>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</si>
  <si>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</si>
  <si>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</si>
  <si>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</si>
  <si>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</si>
  <si>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</si>
  <si>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</si>
  <si>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</si>
  <si>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</si>
  <si>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</si>
  <si>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</si>
  <si>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</si>
  <si>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</si>
  <si>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</si>
  <si>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</si>
  <si>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</si>
  <si>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</si>
  <si>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</si>
  <si>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</si>
  <si>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</si>
  <si>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</si>
  <si>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</si>
  <si>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</si>
  <si>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</si>
  <si>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</si>
  <si>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</si>
  <si>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</si>
  <si>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</si>
  <si>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</si>
  <si>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</si>
  <si>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</si>
  <si>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</si>
  <si>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</si>
  <si>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</si>
  <si>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</si>
  <si>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</si>
  <si>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</si>
  <si>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</si>
  <si>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</si>
  <si>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</si>
  <si>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</si>
  <si>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</si>
  <si>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</si>
  <si>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</si>
  <si>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</si>
  <si>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</si>
  <si>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</si>
  <si>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</si>
  <si>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</si>
  <si>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</si>
  <si>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</si>
  <si>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</si>
  <si>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</si>
  <si>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</si>
  <si>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</si>
  <si>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</si>
  <si>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</si>
  <si>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</si>
  <si>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</si>
  <si>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</si>
  <si>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</si>
  <si>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</si>
  <si>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</si>
  <si>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</si>
  <si>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</si>
  <si>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</si>
  <si>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</si>
  <si>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</si>
  <si>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</si>
  <si>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</si>
  <si>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</si>
  <si>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</si>
  <si>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</si>
  <si>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</si>
  <si>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</si>
  <si>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</si>
  <si>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</si>
  <si>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</si>
  <si>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</si>
  <si>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</si>
  <si>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</si>
  <si>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</si>
  <si>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</si>
  <si>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</si>
  <si>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</si>
  <si>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</si>
  <si>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</si>
  <si>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</si>
  <si>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</si>
  <si>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</si>
  <si>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</si>
  <si>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</si>
  <si>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</si>
  <si>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</si>
  <si>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</si>
  <si>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</si>
  <si>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</si>
  <si>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</si>
  <si>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</si>
  <si>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</si>
  <si>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</si>
  <si>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</si>
  <si>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</si>
  <si>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</si>
  <si>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</si>
  <si>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</si>
  <si>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</si>
  <si>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</si>
  <si>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</si>
  <si>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</si>
  <si>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</si>
  <si>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</si>
  <si>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</si>
  <si>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</si>
  <si>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</si>
  <si>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</si>
  <si>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</si>
  <si>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</si>
  <si>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</si>
  <si>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</si>
  <si>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</si>
  <si>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</si>
  <si>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</si>
  <si>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</si>
  <si>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</si>
  <si>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</si>
  <si>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</si>
  <si>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</si>
  <si>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</si>
  <si>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</si>
  <si>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</si>
  <si>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</si>
  <si>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</si>
  <si>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</si>
  <si>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</si>
  <si>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</si>
  <si>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</si>
  <si>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</si>
  <si>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</si>
  <si>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</si>
  <si>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</si>
  <si>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</si>
  <si>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</si>
  <si>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</si>
  <si>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</si>
  <si>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</si>
  <si>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</si>
  <si>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</si>
  <si>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</si>
  <si>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</si>
  <si>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</si>
  <si>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</si>
  <si>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</si>
  <si>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</si>
  <si>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</si>
  <si>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</si>
  <si>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</si>
  <si>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</si>
  <si>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</si>
  <si>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</si>
  <si>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</si>
  <si>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</si>
  <si>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</si>
  <si>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</si>
  <si>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</si>
  <si>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</si>
  <si>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</si>
  <si>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</si>
  <si>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</si>
  <si>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</si>
  <si>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</si>
  <si>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</si>
  <si>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</si>
  <si>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</si>
  <si>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</si>
  <si>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</si>
  <si>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</si>
  <si>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</si>
  <si>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</si>
  <si>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</si>
  <si>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</si>
  <si>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</si>
  <si>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</si>
  <si>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</si>
  <si>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</si>
  <si>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</si>
  <si>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</si>
  <si>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</si>
  <si>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</si>
  <si>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</si>
  <si>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</si>
  <si>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</si>
  <si>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</si>
  <si>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</si>
  <si>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</si>
  <si>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</si>
  <si>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</si>
  <si>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</si>
  <si>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</si>
  <si>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</si>
  <si>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</si>
  <si>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</si>
  <si>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</si>
  <si>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</si>
  <si>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</si>
  <si>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</si>
  <si>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</si>
  <si>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</si>
  <si>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</si>
  <si>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</si>
  <si>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</si>
  <si>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</si>
  <si>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</si>
  <si>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</si>
  <si>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</si>
  <si>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</si>
  <si>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</si>
  <si>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</si>
  <si>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</si>
  <si>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</si>
  <si>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</si>
  <si>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</si>
  <si>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</si>
  <si>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</si>
  <si>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</si>
  <si>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</si>
  <si>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</si>
  <si>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</si>
  <si>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</si>
  <si>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</si>
  <si>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</si>
  <si>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</si>
  <si>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</si>
  <si>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</si>
  <si>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</si>
  <si>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</si>
  <si>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</si>
  <si>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</si>
  <si>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</si>
  <si>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</si>
  <si>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</si>
  <si>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</si>
  <si>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</si>
  <si>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</si>
  <si>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</si>
  <si>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</si>
  <si>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</si>
  <si>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</si>
  <si>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</si>
  <si>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</si>
  <si>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</si>
  <si>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</si>
  <si>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</si>
  <si>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</si>
  <si>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</si>
  <si>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</si>
  <si>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</si>
  <si>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</si>
  <si>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</si>
  <si>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</si>
  <si>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</si>
  <si>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</si>
  <si>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</si>
  <si>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</si>
  <si>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</si>
  <si>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</si>
  <si>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</si>
  <si>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</si>
  <si>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</si>
  <si>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</si>
  <si>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</si>
  <si>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</si>
  <si>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</si>
  <si>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</si>
  <si>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</si>
  <si>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</si>
  <si>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</si>
  <si>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</si>
  <si>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</si>
  <si>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</si>
  <si>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</si>
  <si>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</si>
  <si>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</si>
  <si>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</si>
  <si>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</si>
  <si>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</si>
  <si>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</si>
  <si>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</si>
  <si>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</si>
  <si>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</si>
  <si>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</si>
  <si>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</si>
  <si>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</si>
  <si>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</si>
  <si>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</si>
  <si>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</si>
  <si>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</si>
  <si>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</si>
  <si>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</si>
  <si>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</si>
  <si>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</si>
  <si>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</si>
  <si>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</si>
  <si>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</si>
  <si>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</si>
  <si>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</si>
  <si>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</si>
  <si>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</si>
  <si>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</si>
  <si>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</si>
  <si>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</si>
  <si>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</si>
  <si>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</si>
  <si>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</si>
  <si>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</si>
  <si>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</si>
  <si>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</si>
  <si>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</si>
  <si>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</si>
  <si>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</si>
  <si>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</si>
  <si>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</si>
  <si>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</si>
  <si>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</si>
  <si>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</si>
  <si>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</si>
  <si>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</si>
  <si>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</si>
  <si>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</si>
  <si>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</si>
  <si>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</si>
  <si>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</si>
  <si>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</si>
  <si>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</si>
  <si>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</si>
  <si>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</si>
  <si>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</si>
  <si>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</si>
  <si>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</si>
  <si>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</si>
  <si>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</si>
  <si>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</si>
  <si>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</si>
  <si>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</si>
  <si>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</si>
  <si>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</si>
  <si>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</si>
  <si>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</si>
  <si>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</si>
  <si>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</si>
  <si>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</si>
  <si>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</si>
  <si>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</si>
  <si>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</si>
  <si>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</si>
  <si>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</si>
  <si>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</si>
  <si>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</si>
  <si>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</si>
  <si>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</si>
  <si>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</si>
  <si>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</si>
  <si>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</si>
  <si>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</si>
  <si>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</si>
  <si>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</si>
  <si>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</si>
  <si>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</si>
  <si>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</si>
  <si>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</si>
  <si>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</si>
  <si>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</si>
  <si>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</si>
  <si>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</si>
  <si>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</si>
  <si>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</si>
  <si>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</si>
  <si>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</si>
  <si>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</si>
  <si>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</si>
  <si>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</si>
  <si>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</si>
  <si>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</si>
  <si>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</si>
  <si>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</si>
  <si>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</si>
  <si>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</si>
  <si>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</si>
  <si>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</si>
  <si>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</si>
  <si>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</si>
  <si>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</si>
  <si>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</si>
  <si>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</si>
  <si>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</si>
  <si>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</si>
  <si>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</si>
  <si>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</si>
  <si>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</si>
  <si>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</si>
  <si>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</si>
  <si>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</si>
  <si>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</si>
  <si>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</si>
  <si>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</si>
  <si>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</si>
  <si>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</si>
  <si>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</si>
  <si>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</si>
  <si>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</si>
  <si>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</si>
  <si>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</si>
  <si>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</si>
  <si>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</si>
  <si>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</si>
  <si>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</si>
  <si>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</si>
  <si>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</si>
  <si>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</si>
  <si>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</si>
  <si>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</si>
  <si>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</si>
  <si>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</si>
  <si>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</si>
  <si>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</si>
  <si>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</si>
  <si>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</si>
  <si>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</si>
  <si>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</si>
  <si>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</si>
  <si>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</si>
  <si>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</si>
  <si>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</si>
  <si>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</si>
  <si>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</si>
  <si>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</si>
  <si>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</si>
  <si>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</si>
  <si>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</si>
  <si>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</si>
  <si>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</si>
  <si>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</si>
  <si>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</si>
  <si>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</si>
  <si>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</si>
  <si>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</si>
  <si>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</si>
  <si>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</si>
  <si>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</si>
  <si>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</si>
  <si>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</si>
  <si>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</si>
  <si>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</si>
  <si>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</si>
  <si>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</si>
  <si>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</si>
  <si>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</si>
  <si>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</si>
  <si>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</si>
  <si>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</si>
  <si>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</si>
  <si>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</si>
  <si>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</si>
  <si>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</si>
  <si>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</si>
  <si>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</si>
  <si>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</si>
  <si>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</si>
  <si>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</si>
  <si>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</si>
  <si>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</si>
  <si>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</si>
  <si>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</si>
  <si>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</si>
  <si>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</si>
  <si>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</si>
  <si>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</si>
  <si>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</si>
  <si>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</si>
  <si>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</si>
  <si>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</si>
  <si>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</si>
  <si>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</si>
  <si>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</si>
  <si>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</si>
  <si>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</si>
  <si>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</si>
  <si>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</si>
  <si>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</si>
  <si>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</si>
  <si>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</si>
  <si>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</si>
  <si>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</si>
  <si>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</si>
  <si>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</si>
  <si>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</si>
  <si>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</si>
  <si>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</si>
  <si>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</si>
  <si>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</si>
  <si>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</si>
  <si>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</si>
  <si>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</si>
  <si>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</si>
  <si>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</si>
  <si>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</si>
  <si>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</si>
  <si>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</si>
  <si>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</si>
  <si>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</si>
  <si>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</si>
  <si>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</si>
  <si>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</si>
  <si>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</si>
  <si>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</si>
  <si>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</si>
  <si>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</si>
  <si>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</si>
  <si>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</si>
  <si>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</si>
  <si>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</si>
  <si>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</si>
  <si>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</si>
  <si>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</si>
  <si>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</si>
  <si>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</si>
  <si>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</si>
  <si>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</si>
  <si>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</si>
  <si>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</si>
  <si>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</si>
  <si>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</si>
  <si>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</si>
  <si>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</si>
  <si>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</si>
  <si>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</si>
  <si>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</si>
  <si>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</si>
  <si>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</si>
  <si>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</si>
  <si>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</si>
  <si>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</si>
  <si>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</si>
  <si>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</si>
  <si>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</si>
  <si>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</si>
  <si>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</si>
  <si>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</si>
  <si>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</si>
  <si>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</si>
  <si>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</si>
  <si>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</si>
  <si>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</si>
  <si>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</si>
  <si>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</si>
  <si>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</si>
  <si>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</si>
  <si>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</si>
  <si>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</si>
  <si>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</si>
  <si>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</si>
  <si>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</si>
  <si>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</si>
  <si>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</si>
  <si>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</si>
  <si>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</si>
  <si>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</si>
  <si>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</si>
  <si>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</si>
  <si>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</si>
  <si>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</si>
  <si>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</si>
  <si>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</si>
  <si>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</si>
  <si>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</si>
  <si>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</si>
  <si>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</si>
  <si>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</si>
  <si>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</si>
  <si>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</si>
  <si>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</si>
  <si>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</si>
  <si>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</si>
  <si>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</si>
  <si>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</si>
  <si>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</si>
  <si>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</si>
  <si>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</si>
  <si>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</si>
  <si>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</si>
  <si>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</si>
  <si>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</si>
  <si>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</si>
  <si>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</si>
  <si>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</si>
  <si>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</si>
  <si>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</si>
  <si>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</si>
  <si>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</si>
  <si>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</si>
  <si>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</si>
  <si>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</si>
  <si>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</si>
  <si>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</si>
  <si>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</si>
  <si>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</si>
  <si>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</si>
  <si>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</si>
  <si>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</si>
  <si>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</si>
  <si>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</si>
  <si>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</si>
  <si>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</si>
  <si>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</si>
  <si>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</si>
  <si>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</si>
  <si>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</si>
  <si>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</si>
  <si>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</si>
  <si>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</si>
  <si>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</si>
  <si>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</si>
  <si>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</si>
  <si>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</si>
  <si>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</si>
  <si>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</si>
  <si>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</si>
  <si>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</si>
  <si>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</si>
  <si>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</si>
  <si>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</si>
  <si>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</si>
  <si>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</si>
  <si>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</si>
  <si>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</si>
  <si>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</si>
  <si>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</si>
  <si>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</si>
  <si>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</si>
  <si>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</si>
  <si>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</si>
  <si>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</si>
  <si>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</si>
  <si>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</si>
  <si>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</si>
  <si>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</si>
  <si>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</si>
  <si>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</si>
  <si>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</si>
  <si>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</si>
  <si>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</si>
  <si>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</si>
  <si>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</si>
  <si>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</si>
  <si>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</si>
  <si>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</si>
  <si>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</si>
  <si>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</si>
  <si>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</si>
  <si>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</si>
  <si>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</si>
  <si>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</si>
  <si>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</si>
  <si>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</si>
  <si>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</si>
  <si>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</si>
  <si>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</si>
  <si>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</si>
  <si>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</si>
  <si>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</si>
  <si>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</si>
  <si>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</si>
  <si>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</si>
  <si>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</si>
  <si>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</si>
  <si>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</si>
  <si>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</si>
  <si>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</si>
  <si>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</si>
  <si>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</si>
  <si>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</si>
  <si>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</si>
  <si>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</si>
  <si>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</si>
  <si>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</si>
  <si>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</si>
  <si>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</si>
  <si>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</si>
  <si>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</si>
  <si>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</si>
  <si>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</si>
  <si>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</si>
  <si>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</si>
  <si>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</si>
  <si>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</si>
  <si>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</si>
  <si>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</si>
  <si>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</si>
  <si>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</si>
  <si>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</si>
  <si>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</si>
  <si>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</si>
  <si>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</si>
  <si>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</si>
  <si>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</si>
  <si>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</si>
  <si>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</si>
  <si>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</si>
  <si>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</si>
  <si>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</si>
  <si>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</si>
  <si>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</si>
  <si>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</si>
  <si>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</si>
  <si>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</si>
  <si>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</si>
  <si>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</si>
  <si>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</si>
  <si>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</si>
  <si>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</si>
  <si>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</si>
  <si>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</si>
  <si>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</si>
  <si>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</si>
  <si>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</si>
  <si>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</si>
  <si>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</si>
  <si>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</si>
  <si>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</si>
  <si>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</si>
  <si>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</si>
  <si>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</si>
  <si>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</si>
  <si>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</si>
  <si>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</si>
  <si>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</si>
  <si>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</si>
  <si>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</si>
  <si>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</si>
  <si>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</si>
  <si>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</si>
  <si>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</si>
  <si>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</si>
  <si>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</si>
  <si>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</si>
  <si>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</si>
  <si>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</si>
  <si>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</si>
  <si>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</si>
  <si>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</si>
  <si>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</si>
  <si>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</si>
  <si>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</si>
  <si>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</si>
  <si>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</si>
  <si>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</si>
  <si>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</si>
  <si>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</si>
  <si>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</si>
  <si>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</si>
  <si>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</si>
  <si>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</si>
  <si>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</si>
  <si>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</si>
  <si>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</si>
  <si>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</si>
  <si>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</si>
  <si>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</si>
  <si>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</si>
  <si>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</si>
  <si>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</si>
  <si>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</si>
  <si>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</si>
  <si>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</si>
  <si>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</si>
  <si>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</si>
  <si>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</si>
  <si>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</si>
  <si>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</si>
  <si>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</si>
  <si>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</si>
  <si>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</si>
  <si>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</si>
  <si>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</si>
  <si>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</si>
  <si>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</si>
  <si>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</si>
  <si>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</si>
  <si>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</si>
  <si>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</si>
  <si>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</si>
  <si>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</si>
  <si>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</si>
  <si>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</si>
  <si>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</si>
  <si>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</si>
  <si>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</si>
  <si>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</si>
  <si>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</si>
  <si>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</si>
  <si>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</si>
  <si>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</si>
  <si>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</si>
  <si>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</si>
  <si>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</si>
  <si>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</si>
  <si>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</si>
  <si>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</si>
  <si>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</si>
  <si>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</si>
  <si>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</si>
  <si>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</si>
  <si>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</si>
  <si>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</si>
  <si>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</si>
  <si>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</si>
  <si>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</si>
  <si>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</si>
  <si>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</si>
  <si>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</si>
  <si>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</si>
  <si>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</si>
  <si>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</si>
  <si>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</si>
  <si>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</si>
  <si>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</si>
  <si>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</si>
  <si>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</si>
  <si>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</si>
  <si>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</si>
  <si>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</si>
  <si>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</si>
  <si>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</si>
  <si>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</si>
  <si>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</si>
  <si>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</si>
  <si>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</si>
  <si>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</si>
  <si>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</si>
  <si>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</si>
  <si>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</si>
  <si>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</si>
  <si>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</si>
  <si>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</si>
  <si>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</si>
  <si>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</si>
  <si>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</si>
  <si>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</si>
  <si>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</si>
  <si>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</si>
  <si>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</si>
  <si>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</si>
  <si>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</si>
  <si>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</si>
  <si>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</si>
  <si>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</si>
  <si>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</si>
  <si>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</si>
  <si>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</si>
  <si>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</si>
  <si>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</si>
  <si>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</si>
  <si>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</si>
  <si>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</si>
  <si>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</si>
  <si>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</si>
  <si>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</si>
  <si>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</si>
  <si>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</si>
  <si>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</si>
  <si>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</si>
  <si>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</si>
  <si>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</si>
  <si>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</si>
  <si>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</si>
  <si>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</si>
  <si>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</si>
  <si>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</si>
  <si>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</si>
  <si>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</si>
  <si>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</si>
  <si>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</si>
  <si>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</si>
  <si>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</si>
  <si>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</si>
  <si>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</si>
  <si>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</si>
  <si>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</si>
  <si>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</si>
  <si>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</si>
  <si>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</si>
  <si>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</si>
  <si>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</si>
  <si>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</si>
  <si>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</si>
  <si>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</si>
  <si>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</si>
  <si>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</si>
  <si>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</si>
  <si>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</si>
  <si>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</si>
  <si>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</si>
  <si>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</si>
  <si>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</si>
  <si>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</si>
  <si>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</si>
  <si>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</si>
  <si>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</si>
  <si>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</si>
  <si>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</si>
  <si>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</si>
  <si>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</si>
  <si>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</si>
  <si>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</si>
  <si>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</si>
  <si>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</si>
  <si>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</si>
  <si>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</si>
  <si>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</si>
  <si>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</si>
  <si>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</si>
  <si>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</si>
  <si>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</si>
  <si>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</si>
  <si>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</si>
  <si>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</si>
  <si>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</si>
  <si>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</si>
  <si>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</si>
  <si>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</si>
  <si>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</si>
  <si>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</si>
  <si>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</si>
  <si>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</si>
  <si>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</si>
  <si>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</si>
  <si>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</si>
  <si>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</si>
  <si>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</si>
  <si>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</si>
  <si>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</si>
  <si>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</si>
  <si>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</si>
  <si>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</si>
  <si>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</si>
  <si>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</si>
  <si>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</si>
  <si>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</si>
  <si>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</si>
  <si>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</si>
  <si>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</si>
  <si>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</si>
  <si>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</si>
  <si>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</si>
  <si>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</si>
  <si>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</si>
  <si>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</si>
  <si>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</si>
  <si>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</si>
  <si>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</si>
  <si>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</si>
  <si>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</si>
  <si>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</si>
  <si>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</si>
  <si>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</si>
  <si>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</si>
  <si>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</si>
  <si>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</si>
  <si>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</si>
  <si>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</si>
  <si>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</si>
  <si>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</si>
  <si>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</si>
  <si>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</si>
  <si>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</si>
  <si>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</si>
  <si>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</si>
  <si>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</si>
  <si>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</si>
  <si>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</si>
  <si>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</si>
  <si>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</si>
  <si>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</si>
  <si>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</si>
  <si>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</si>
  <si>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</si>
  <si>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</si>
  <si>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</si>
  <si>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</si>
  <si>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</si>
  <si>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</si>
  <si>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</si>
  <si>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</si>
  <si>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</si>
  <si>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</si>
  <si>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</si>
  <si>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</si>
  <si>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</si>
  <si>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</si>
  <si>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</si>
  <si>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</si>
  <si>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</si>
  <si>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</si>
  <si>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</si>
  <si>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</si>
  <si>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</si>
  <si>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</si>
  <si>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</si>
  <si>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</si>
  <si>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</si>
  <si>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</si>
  <si>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</si>
  <si>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</si>
  <si>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</si>
  <si>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</si>
  <si>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</si>
  <si>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</si>
  <si>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</si>
  <si>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</si>
  <si>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</si>
  <si>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</si>
  <si>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</si>
  <si>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</si>
  <si>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</si>
  <si>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</si>
  <si>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</si>
  <si>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</si>
  <si>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</si>
  <si>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</si>
  <si>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</si>
  <si>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</si>
  <si>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</si>
  <si>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</si>
  <si>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</si>
  <si>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</si>
  <si>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</si>
  <si>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</si>
  <si>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</si>
  <si>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</si>
  <si>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</si>
  <si>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</si>
  <si>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</si>
  <si>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</si>
  <si>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</si>
  <si>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</si>
  <si>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</si>
  <si>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</si>
  <si>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</si>
  <si>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</si>
  <si>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</si>
  <si>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</si>
  <si>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</si>
  <si>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</si>
  <si>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</si>
  <si>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</si>
  <si>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</si>
  <si>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</si>
  <si>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</si>
  <si>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</si>
  <si>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</si>
  <si>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</si>
  <si>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</si>
  <si>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</si>
  <si>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</si>
  <si>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</si>
  <si>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</si>
  <si>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</si>
  <si>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</si>
  <si>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</si>
  <si>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</si>
  <si>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</si>
  <si>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</si>
  <si>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</si>
  <si>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</si>
  <si>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</si>
  <si>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</si>
  <si>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</si>
  <si>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</si>
  <si>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</si>
  <si>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</si>
  <si>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</si>
  <si>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</si>
  <si>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</si>
  <si>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</si>
  <si>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</si>
  <si>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</si>
  <si>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</si>
  <si>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</si>
  <si>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</si>
  <si>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</si>
  <si>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</si>
  <si>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</si>
  <si>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</si>
  <si>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</si>
  <si>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</si>
  <si>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</si>
  <si>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</si>
  <si>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</si>
  <si>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</si>
  <si>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</si>
  <si>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</si>
  <si>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</si>
  <si>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</si>
  <si>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</si>
  <si>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</si>
  <si>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</si>
  <si>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</si>
  <si>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</si>
  <si>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</si>
  <si>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</si>
  <si>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</si>
  <si>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</si>
  <si>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</si>
  <si>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</si>
  <si>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</si>
  <si>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</si>
  <si>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</si>
  <si>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</si>
  <si>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</si>
  <si>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</si>
  <si>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</si>
  <si>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</si>
  <si>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</si>
  <si>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</si>
  <si>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</si>
  <si>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</si>
  <si>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</si>
  <si>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</si>
  <si>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</si>
  <si>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</si>
  <si>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</si>
  <si>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</si>
  <si>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</si>
  <si>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</si>
  <si>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</si>
  <si>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</si>
  <si>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</si>
  <si>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</si>
  <si>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</si>
  <si>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</si>
  <si>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</si>
  <si>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</si>
  <si>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</si>
  <si>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</si>
  <si>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</si>
  <si>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</si>
  <si>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</si>
  <si>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</si>
  <si>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</si>
  <si>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</si>
  <si>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</si>
  <si>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</si>
  <si>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</si>
  <si>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</si>
  <si>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</si>
  <si>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</si>
  <si>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</si>
  <si>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</si>
  <si>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</si>
  <si>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</si>
  <si>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</si>
  <si>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</si>
  <si>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</si>
  <si>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</si>
  <si>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</si>
  <si>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</si>
  <si>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</si>
  <si>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</si>
  <si>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</si>
  <si>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</si>
  <si>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</si>
  <si>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</si>
  <si>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</si>
  <si>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</si>
  <si>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</si>
  <si>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</si>
  <si>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</si>
  <si>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</si>
  <si>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</si>
  <si>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</si>
  <si>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</si>
  <si>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</si>
  <si>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</si>
  <si>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</si>
  <si>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</si>
  <si>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</si>
  <si>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</si>
  <si>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</si>
  <si>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</si>
  <si>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</si>
  <si>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</si>
  <si>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</si>
  <si>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</si>
  <si>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</si>
  <si>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</si>
  <si>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</si>
  <si>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</si>
  <si>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</si>
  <si>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</si>
  <si>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</si>
  <si>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</si>
  <si>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</si>
  <si>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</si>
  <si>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</si>
  <si>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</si>
  <si>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</si>
  <si>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</si>
  <si>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</si>
  <si>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</si>
  <si>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</si>
  <si>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</si>
  <si>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</si>
  <si>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</si>
  <si>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</si>
  <si>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</si>
  <si>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</si>
  <si>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</si>
  <si>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</si>
  <si>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</si>
  <si>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</si>
  <si>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</si>
  <si>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</si>
  <si>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</si>
  <si>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</si>
  <si>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</si>
  <si>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</si>
  <si>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</si>
  <si>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</si>
  <si>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</si>
  <si>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</si>
  <si>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</si>
  <si>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</si>
  <si>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</si>
  <si>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</si>
  <si>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</si>
  <si>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</si>
  <si>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</si>
  <si>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</si>
  <si>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</si>
  <si>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</si>
  <si>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</si>
  <si>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</si>
  <si>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</si>
  <si>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</si>
  <si>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</si>
  <si>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</si>
  <si>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</si>
  <si>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</si>
  <si>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</si>
  <si>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</si>
  <si>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</si>
  <si>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</si>
  <si>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</si>
  <si>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</si>
  <si>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</si>
  <si>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</si>
  <si>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</si>
  <si>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</si>
  <si>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</si>
  <si>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</si>
  <si>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</si>
  <si>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</si>
  <si>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</si>
  <si>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</si>
  <si>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</si>
  <si>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</si>
  <si>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</si>
  <si>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</si>
  <si>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</si>
  <si>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</si>
  <si>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</si>
  <si>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</si>
  <si>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</si>
  <si>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</si>
  <si>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</si>
  <si>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</si>
  <si>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</si>
  <si>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</si>
  <si>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</si>
  <si>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</si>
  <si>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</si>
  <si>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</si>
  <si>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</si>
  <si>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</si>
  <si>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</si>
  <si>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</si>
  <si>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</si>
  <si>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</si>
  <si>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</si>
  <si>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</si>
  <si>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</si>
  <si>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</si>
  <si>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</si>
  <si>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</si>
  <si>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</si>
  <si>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</si>
  <si>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</si>
  <si>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</si>
  <si>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</si>
  <si>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</si>
  <si>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</si>
  <si>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</si>
  <si>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</si>
  <si>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</si>
  <si>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</si>
  <si>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</si>
  <si>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</si>
  <si>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</si>
  <si>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</si>
  <si>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</si>
  <si>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</si>
  <si>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</si>
  <si>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</si>
  <si>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</si>
  <si>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</si>
  <si>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</si>
  <si>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</si>
  <si>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</si>
  <si>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</si>
  <si>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</si>
  <si>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</si>
  <si>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</si>
  <si>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</si>
  <si>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</si>
  <si>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</si>
  <si>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</si>
  <si>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</si>
  <si>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</si>
  <si>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</si>
  <si>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</si>
  <si>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</si>
  <si>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</si>
  <si>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</si>
  <si>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</si>
  <si>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</si>
  <si>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</si>
  <si>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</si>
  <si>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</si>
  <si>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</si>
  <si>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</si>
  <si>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</si>
  <si>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</si>
  <si>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</si>
  <si>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</si>
  <si>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</si>
  <si>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</si>
  <si>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</si>
  <si>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</si>
  <si>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</si>
  <si>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</si>
  <si>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</si>
  <si>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</si>
  <si>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</si>
  <si>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</si>
  <si>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</si>
  <si>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</si>
  <si>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</si>
  <si>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</si>
  <si>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</si>
  <si>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</si>
  <si>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</si>
  <si>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</si>
  <si>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</si>
  <si>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</si>
  <si>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</si>
  <si>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</si>
  <si>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</si>
  <si>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</si>
  <si>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</si>
  <si>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</si>
  <si>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</si>
  <si>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</si>
  <si>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</si>
  <si>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</si>
  <si>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</si>
  <si>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</si>
  <si>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</si>
  <si>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</si>
  <si>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</si>
  <si>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</si>
  <si>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</si>
  <si>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</si>
  <si>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</si>
  <si>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</si>
  <si>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</si>
  <si>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</si>
  <si>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</si>
  <si>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</si>
  <si>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</si>
  <si>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</si>
  <si>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</si>
  <si>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</si>
  <si>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</si>
  <si>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</si>
  <si>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</si>
  <si>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</si>
  <si>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</si>
  <si>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</si>
  <si>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</si>
  <si>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</si>
  <si>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</si>
  <si>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</si>
  <si>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</si>
  <si>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</si>
  <si>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</si>
  <si>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</si>
  <si>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</si>
  <si>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</si>
  <si>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</si>
  <si>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</si>
  <si>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</si>
  <si>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</si>
  <si>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</si>
  <si>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</si>
  <si>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</si>
  <si>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</si>
  <si>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</si>
  <si>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</si>
  <si>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</si>
  <si>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</si>
  <si>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</si>
  <si>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</si>
  <si>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</si>
  <si>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</si>
  <si>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</si>
  <si>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</si>
  <si>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</si>
  <si>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</si>
  <si>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</si>
  <si>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</si>
  <si>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</si>
  <si>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</si>
  <si>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</si>
  <si>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</si>
  <si>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</si>
  <si>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</si>
  <si>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</si>
  <si>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</si>
  <si>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</si>
  <si>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</si>
  <si>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</si>
  <si>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</si>
  <si>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</si>
  <si>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</si>
  <si>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</si>
  <si>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</si>
  <si>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</si>
  <si>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</si>
  <si>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</si>
  <si>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</si>
  <si>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</si>
  <si>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</si>
  <si>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</si>
  <si>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</si>
  <si>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</si>
  <si>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</si>
  <si>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</si>
  <si>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</si>
  <si>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</si>
  <si>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</si>
  <si>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</si>
  <si>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</si>
  <si>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</si>
  <si>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</si>
  <si>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</si>
  <si>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</si>
  <si>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</si>
  <si>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</si>
  <si>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</si>
  <si>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</si>
  <si>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</si>
  <si>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</si>
  <si>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</si>
  <si>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</si>
  <si>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</si>
  <si>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</si>
  <si>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</si>
  <si>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</si>
  <si>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</si>
  <si>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</si>
  <si>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</si>
  <si>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</si>
  <si>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</si>
  <si>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</si>
  <si>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</si>
  <si>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</si>
  <si>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</si>
  <si>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</si>
  <si>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</si>
  <si>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</si>
  <si>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</si>
  <si>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</si>
  <si>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</si>
  <si>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</si>
  <si>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</si>
  <si>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</si>
  <si>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</si>
  <si>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</si>
  <si>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</si>
  <si>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</si>
  <si>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</si>
  <si>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</si>
  <si>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</si>
  <si>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</si>
  <si>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</si>
  <si>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</si>
  <si>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</si>
  <si>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</si>
  <si>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</si>
  <si>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</si>
  <si>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</si>
  <si>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</si>
  <si>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</si>
  <si>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</si>
  <si>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</si>
  <si>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</si>
  <si>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</si>
  <si>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</si>
  <si>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</si>
  <si>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</si>
  <si>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</si>
  <si>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</si>
  <si>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</si>
  <si>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</si>
  <si>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</si>
  <si>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</si>
  <si>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</si>
  <si>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</si>
  <si>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</si>
  <si>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</si>
  <si>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</si>
  <si>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</si>
  <si>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</si>
  <si>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</si>
  <si>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</si>
  <si>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</si>
  <si>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</si>
  <si>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</si>
  <si>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</si>
  <si>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</si>
  <si>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</si>
  <si>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</si>
  <si>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</si>
  <si>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</si>
  <si>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</si>
  <si>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</si>
  <si>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</si>
  <si>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</si>
  <si>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</si>
  <si>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</si>
  <si>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</si>
  <si>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</si>
  <si>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</si>
  <si>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</si>
  <si>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</si>
  <si>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</si>
  <si>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</si>
  <si>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</si>
  <si>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</si>
  <si>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</si>
  <si>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</si>
  <si>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</si>
  <si>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</si>
  <si>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</si>
  <si>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</si>
  <si>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</si>
  <si>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</si>
  <si>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</si>
  <si>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</si>
  <si>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</si>
  <si>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</si>
  <si>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</si>
  <si>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</si>
  <si>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</si>
  <si>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</si>
  <si>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</si>
  <si>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</si>
  <si>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</si>
  <si>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</si>
  <si>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</si>
  <si>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</si>
  <si>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</si>
  <si>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</si>
  <si>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</si>
  <si>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</si>
  <si>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</si>
  <si>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</si>
  <si>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</si>
  <si>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</si>
  <si>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</si>
  <si>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</si>
  <si>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</si>
  <si>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</si>
  <si>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</si>
  <si>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</si>
  <si>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</si>
  <si>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</si>
  <si>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</si>
  <si>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</si>
  <si>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</si>
  <si>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</si>
  <si>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</si>
  <si>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</si>
  <si>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</si>
  <si>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</si>
  <si>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</si>
  <si>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</si>
  <si>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</si>
  <si>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</si>
  <si>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</si>
  <si>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</si>
  <si>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</si>
  <si>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</si>
  <si>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</si>
  <si>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</si>
  <si>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</si>
  <si>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</si>
  <si>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</si>
  <si>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</si>
  <si>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</si>
  <si>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</si>
  <si>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</si>
  <si>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</si>
  <si>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</si>
  <si>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</si>
  <si>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</si>
  <si>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</si>
  <si>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</si>
  <si>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</si>
  <si>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</si>
  <si>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</si>
  <si>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</si>
  <si>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</si>
  <si>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</si>
  <si>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</si>
  <si>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</si>
  <si>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</si>
  <si>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</si>
  <si>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</si>
  <si>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</si>
  <si>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</si>
  <si>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</si>
  <si>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</si>
  <si>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</si>
  <si>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</si>
  <si>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</si>
  <si>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</si>
  <si>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</si>
  <si>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</si>
  <si>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</si>
  <si>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</si>
  <si>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</si>
  <si>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</si>
  <si>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</si>
  <si>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</si>
  <si>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</si>
  <si>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</si>
  <si>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</si>
  <si>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</si>
  <si>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</si>
  <si>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</si>
  <si>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</si>
  <si>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</si>
  <si>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</si>
  <si>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</si>
  <si>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</si>
  <si>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</si>
  <si>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</si>
  <si>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</si>
  <si>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</si>
  <si>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</si>
  <si>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</si>
  <si>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</si>
  <si>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</si>
  <si>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</si>
  <si>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</si>
  <si>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</si>
  <si>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</si>
  <si>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</si>
  <si>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</si>
  <si>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</si>
  <si>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</si>
  <si>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</si>
  <si>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</si>
  <si>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</si>
  <si>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</si>
  <si>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</si>
  <si>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</si>
  <si>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</si>
  <si>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</si>
  <si>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</si>
  <si>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</si>
  <si>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</si>
  <si>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</si>
  <si>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</si>
  <si>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</si>
  <si>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</si>
  <si>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</si>
  <si>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</si>
  <si>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</si>
  <si>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</si>
  <si>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</si>
  <si>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</si>
  <si>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</si>
  <si>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</si>
  <si>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</si>
  <si>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</si>
  <si>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</si>
  <si>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</si>
  <si>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</si>
  <si>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</si>
  <si>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</si>
  <si>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</si>
  <si>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</si>
  <si>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</si>
  <si>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</si>
  <si>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</si>
  <si>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</si>
  <si>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</si>
  <si>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</si>
  <si>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</si>
  <si>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</si>
  <si>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</si>
  <si>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</si>
  <si>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</si>
  <si>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</si>
  <si>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</si>
  <si>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</si>
  <si>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</si>
  <si>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</si>
  <si>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</si>
  <si>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</si>
  <si>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</si>
  <si>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</si>
  <si>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</si>
  <si>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</si>
  <si>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</si>
  <si>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</si>
  <si>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</si>
  <si>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</si>
  <si>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</si>
  <si>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</si>
  <si>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</si>
  <si>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</si>
  <si>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</si>
  <si>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</si>
  <si>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</si>
  <si>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</si>
  <si>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</si>
  <si>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</si>
  <si>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</si>
  <si>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</si>
  <si>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</si>
  <si>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</si>
  <si>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</si>
  <si>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</si>
  <si>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</si>
  <si>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</si>
  <si>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</si>
  <si>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</si>
  <si>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</si>
  <si>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</si>
  <si>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</si>
  <si>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</si>
  <si>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</si>
  <si>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</si>
  <si>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</si>
  <si>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</si>
  <si>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</si>
  <si>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</si>
  <si>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</si>
  <si>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</si>
  <si>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</si>
  <si>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</si>
  <si>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</si>
  <si>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</si>
  <si>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</si>
  <si>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</si>
  <si>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</si>
  <si>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</si>
  <si>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</si>
  <si>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</si>
  <si>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</si>
  <si>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</si>
  <si>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</si>
  <si>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</si>
  <si>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</si>
  <si>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</si>
  <si>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</si>
  <si>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</si>
  <si>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</si>
  <si>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</si>
  <si>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</si>
  <si>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</si>
  <si>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</si>
  <si>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</si>
  <si>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</si>
  <si>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</si>
  <si>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</si>
  <si>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</si>
  <si>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</si>
  <si>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</si>
  <si>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</si>
  <si>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</si>
  <si>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</si>
  <si>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</si>
  <si>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</si>
  <si>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</si>
  <si>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</si>
  <si>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</si>
  <si>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</si>
  <si>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</si>
  <si>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</si>
  <si>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</si>
  <si>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</si>
  <si>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</si>
  <si>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</si>
  <si>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</si>
  <si>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</si>
  <si>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</si>
  <si>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</si>
  <si>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</si>
  <si>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</si>
  <si>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</si>
  <si>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</si>
  <si>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</si>
  <si>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</si>
  <si>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</si>
  <si>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</si>
  <si>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</si>
  <si>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</si>
  <si>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</si>
  <si>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</si>
  <si>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</si>
  <si>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</si>
  <si>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</si>
  <si>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</si>
  <si>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</si>
  <si>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</si>
  <si>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</si>
  <si>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</si>
  <si>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</si>
  <si>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</si>
  <si>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</si>
  <si>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</si>
  <si>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</si>
  <si>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</si>
  <si>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</si>
  <si>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</si>
  <si>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</si>
  <si>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</si>
  <si>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</si>
  <si>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</si>
  <si>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</si>
  <si>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</si>
  <si>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</si>
  <si>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</si>
  <si>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</si>
  <si>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</si>
  <si>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</si>
  <si>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</si>
  <si>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</si>
  <si>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</si>
  <si>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</si>
  <si>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</si>
  <si>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</si>
  <si>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</si>
  <si>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</si>
  <si>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</si>
  <si>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</si>
  <si>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</si>
  <si>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</si>
  <si>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</si>
  <si>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</si>
  <si>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</si>
  <si>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</si>
  <si>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</si>
  <si>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</si>
  <si>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</si>
  <si>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</si>
  <si>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</si>
  <si>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</si>
  <si>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</si>
  <si>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</si>
  <si>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</si>
  <si>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</si>
  <si>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</si>
  <si>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</si>
  <si>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</si>
  <si>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</si>
  <si>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</si>
  <si>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</si>
  <si>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</si>
  <si>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</si>
  <si>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</si>
  <si>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</si>
  <si>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</si>
  <si>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</si>
  <si>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</si>
  <si>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</si>
  <si>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</si>
  <si>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</si>
  <si>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</si>
  <si>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</si>
  <si>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</si>
  <si>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</si>
  <si>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</si>
  <si>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</si>
  <si>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</si>
  <si>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</si>
  <si>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</si>
  <si>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</si>
  <si>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</si>
  <si>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</si>
  <si>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</si>
  <si>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</si>
  <si>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</si>
  <si>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</si>
  <si>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</si>
  <si>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</si>
  <si>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</si>
  <si>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</si>
  <si>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</si>
  <si>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</si>
  <si>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</si>
  <si>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</si>
  <si>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</si>
  <si>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</si>
  <si>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</si>
  <si>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</si>
  <si>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</si>
  <si>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</si>
  <si>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</si>
  <si>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</si>
  <si>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</si>
  <si>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</si>
  <si>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</si>
  <si>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</si>
  <si>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</si>
  <si>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</si>
  <si>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</si>
  <si>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</si>
  <si>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</si>
  <si>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</si>
  <si>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</si>
  <si>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</si>
  <si>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</si>
  <si>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</si>
  <si>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</si>
  <si>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</si>
  <si>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</si>
  <si>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</si>
  <si>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</si>
  <si>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</si>
  <si>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</si>
  <si>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</si>
  <si>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</si>
  <si>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</si>
  <si>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</si>
  <si>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</si>
  <si>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</si>
  <si>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</si>
  <si>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</si>
  <si>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</si>
  <si>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</si>
  <si>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</si>
  <si>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</si>
  <si>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</si>
  <si>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</si>
  <si>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</si>
  <si>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</si>
  <si>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</si>
  <si>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</si>
  <si>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</si>
  <si>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</si>
  <si>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</si>
  <si>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</si>
  <si>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</si>
  <si>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</si>
  <si>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</si>
  <si>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</si>
  <si>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</si>
  <si>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</si>
  <si>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</si>
  <si>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</si>
  <si>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</si>
  <si>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</si>
  <si>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</si>
  <si>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</si>
  <si>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</si>
  <si>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</si>
  <si>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</si>
  <si>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</si>
  <si>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</si>
  <si>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</si>
  <si>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</si>
  <si>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</si>
  <si>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</si>
  <si>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</si>
  <si>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</si>
  <si>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</si>
  <si>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</si>
  <si>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</si>
  <si>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</si>
  <si>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</si>
  <si>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</si>
  <si>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</si>
  <si>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</si>
  <si>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</si>
  <si>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</si>
  <si>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</si>
  <si>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</si>
  <si>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</si>
  <si>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</si>
  <si>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</si>
  <si>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</si>
  <si>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</si>
  <si>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</si>
  <si>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</si>
  <si>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</si>
  <si>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</si>
  <si>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</si>
  <si>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</si>
  <si>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</si>
  <si>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</si>
  <si>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</si>
  <si>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</si>
  <si>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</si>
  <si>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</si>
  <si>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</si>
  <si>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</si>
  <si>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</si>
  <si>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</si>
  <si>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</si>
  <si>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</si>
  <si>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</si>
  <si>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</si>
  <si>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</si>
  <si>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</si>
  <si>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</si>
  <si>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</si>
  <si>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</si>
  <si>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</si>
  <si>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</si>
  <si>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</si>
  <si>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</si>
  <si>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</si>
  <si>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</si>
  <si>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</si>
  <si>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</si>
  <si>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</si>
  <si>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</si>
  <si>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</si>
  <si>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</si>
  <si>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</si>
  <si>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</si>
  <si>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</si>
  <si>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</si>
  <si>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</si>
  <si>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</si>
  <si>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</si>
  <si>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</si>
  <si>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</si>
  <si>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</si>
  <si>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</si>
  <si>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</si>
  <si>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</si>
  <si>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</si>
  <si>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</si>
  <si>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</si>
  <si>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</si>
  <si>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</si>
  <si>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</si>
  <si>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</si>
  <si>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</si>
  <si>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</si>
  <si>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</si>
  <si>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</si>
  <si>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</si>
  <si>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</si>
  <si>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</si>
  <si>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</si>
  <si>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</si>
  <si>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</si>
  <si>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</si>
  <si>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</si>
  <si>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</si>
  <si>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</si>
  <si>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</si>
  <si>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</si>
  <si>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</si>
  <si>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</si>
  <si>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</si>
  <si>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</si>
  <si>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</si>
  <si>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</si>
  <si>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</si>
  <si>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</si>
  <si>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</si>
  <si>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</si>
  <si>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</si>
  <si>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</si>
  <si>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</si>
  <si>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</si>
  <si>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</si>
  <si>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</si>
  <si>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</si>
  <si>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</si>
  <si>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</si>
  <si>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</si>
  <si>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</si>
  <si>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</si>
  <si>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</si>
  <si>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</si>
  <si>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</si>
  <si>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</si>
  <si>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</si>
  <si>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</si>
  <si>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</si>
  <si>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</si>
  <si>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</si>
  <si>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</si>
  <si>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</si>
  <si>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</si>
  <si>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</si>
  <si>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</si>
  <si>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</si>
  <si>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</si>
  <si>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</si>
  <si>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</si>
  <si>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</si>
  <si>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</si>
  <si>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</si>
  <si>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</si>
  <si>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</si>
  <si>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</si>
  <si>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</si>
  <si>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</si>
  <si>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</si>
  <si>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</si>
  <si>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</si>
  <si>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</si>
  <si>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</si>
  <si>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</si>
  <si>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</si>
  <si>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</si>
  <si>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</si>
  <si>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</si>
  <si>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</si>
  <si>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</si>
  <si>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</si>
  <si>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</si>
  <si>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</si>
  <si>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</si>
  <si>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</si>
  <si>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</si>
  <si>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</si>
  <si>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</si>
  <si>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</si>
  <si>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</si>
  <si>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</si>
  <si>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</si>
  <si>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</si>
  <si>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</si>
  <si>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</si>
  <si>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</si>
  <si>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</si>
  <si>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</si>
  <si>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</si>
  <si>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</si>
  <si>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</si>
  <si>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</si>
  <si>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</si>
  <si>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</si>
  <si>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</si>
  <si>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</si>
  <si>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</si>
  <si>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</si>
  <si>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</si>
  <si>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</si>
  <si>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</si>
  <si>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</si>
  <si>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</si>
  <si>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</si>
  <si>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</si>
  <si>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</si>
  <si>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</si>
  <si>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</si>
  <si>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</si>
  <si>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</si>
  <si>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</si>
  <si>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</si>
  <si>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</si>
  <si>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</si>
  <si>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</si>
  <si>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</si>
  <si>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</si>
  <si>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</si>
  <si>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</si>
  <si>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</si>
  <si>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</si>
  <si>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</si>
  <si>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</si>
  <si>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</si>
  <si>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</si>
  <si>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</si>
  <si>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</si>
  <si>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</si>
  <si>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</si>
  <si>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</si>
  <si>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</si>
  <si>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</si>
  <si>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</si>
  <si>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</si>
  <si>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</si>
  <si>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</si>
  <si>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</si>
  <si>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</si>
  <si>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</si>
  <si>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</si>
  <si>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</si>
  <si>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</si>
  <si>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</si>
  <si>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</si>
  <si>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</si>
  <si>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</si>
  <si>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</si>
  <si>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</si>
  <si>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</si>
  <si>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</si>
  <si>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</si>
  <si>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</si>
  <si>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</si>
  <si>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</si>
  <si>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</si>
  <si>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</si>
  <si>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</si>
  <si>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</si>
  <si>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</si>
  <si>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</si>
  <si>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</si>
  <si>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</si>
  <si>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</si>
  <si>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</si>
  <si>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</si>
  <si>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</si>
  <si>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</si>
  <si>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</si>
  <si>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</si>
  <si>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</si>
  <si>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</si>
  <si>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</si>
  <si>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</si>
  <si>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</si>
  <si>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</si>
  <si>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</si>
  <si>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</si>
  <si>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</si>
  <si>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</si>
  <si>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</si>
  <si>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</si>
  <si>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</si>
  <si>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</si>
  <si>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</si>
  <si>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</si>
  <si>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</si>
  <si>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</si>
  <si>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</si>
  <si>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</si>
  <si>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</si>
  <si>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</si>
  <si>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</si>
  <si>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</si>
  <si>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</si>
  <si>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</si>
  <si>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</si>
  <si>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</si>
  <si>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</si>
  <si>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</si>
  <si>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</si>
  <si>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</si>
  <si>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</si>
  <si>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</si>
  <si>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</si>
  <si>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</si>
  <si>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</si>
  <si>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</si>
  <si>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</si>
  <si>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</si>
  <si>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</si>
  <si>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</si>
  <si>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</si>
  <si>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</si>
  <si>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</si>
  <si>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</si>
  <si>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</si>
  <si>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</si>
  <si>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</si>
  <si>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</si>
  <si>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</si>
  <si>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</si>
  <si>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</si>
  <si>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</si>
  <si>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</si>
  <si>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</si>
  <si>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</si>
  <si>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</si>
  <si>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</si>
  <si>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</si>
  <si>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</si>
  <si>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</si>
  <si>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</si>
  <si>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</si>
  <si>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</si>
  <si>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</si>
  <si>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</si>
  <si>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</si>
  <si>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</si>
  <si>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</si>
  <si>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</si>
  <si>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</si>
  <si>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</si>
  <si>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</si>
  <si>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</si>
  <si>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</si>
  <si>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</si>
  <si>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</si>
  <si>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</si>
  <si>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</si>
  <si>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</si>
  <si>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</si>
  <si>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</si>
  <si>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</si>
  <si>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</si>
  <si>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</si>
  <si>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</si>
  <si>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</si>
  <si>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</si>
  <si>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</si>
  <si>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</si>
  <si>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</si>
  <si>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</si>
  <si>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</si>
  <si>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</si>
  <si>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</si>
  <si>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</si>
  <si>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</si>
  <si>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</si>
  <si>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</si>
  <si>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</si>
  <si>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</si>
  <si>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</si>
  <si>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</si>
  <si>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</si>
  <si>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</si>
  <si>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</si>
  <si>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</si>
  <si>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</si>
  <si>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</si>
  <si>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</si>
  <si>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</si>
  <si>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</si>
  <si>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</si>
  <si>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</si>
  <si>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</si>
  <si>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</si>
  <si>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</si>
  <si>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</si>
  <si>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</si>
  <si>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</si>
  <si>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</si>
  <si>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</si>
  <si>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</si>
  <si>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</si>
  <si>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</si>
  <si>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</si>
  <si>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</si>
  <si>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</si>
  <si>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</si>
  <si>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</si>
  <si>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</si>
  <si>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</si>
  <si>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</si>
  <si>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</si>
  <si>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</si>
  <si>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</si>
  <si>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</si>
  <si>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</si>
  <si>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</si>
  <si>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</si>
  <si>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</si>
  <si>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</si>
  <si>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</si>
  <si>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</si>
  <si>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</si>
  <si>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</si>
  <si>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</si>
  <si>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</si>
  <si>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</si>
  <si>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</si>
  <si>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</si>
  <si>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</si>
  <si>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</si>
  <si>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</si>
  <si>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</si>
  <si>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</si>
  <si>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</si>
  <si>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</si>
  <si>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</si>
  <si>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</si>
  <si>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</si>
  <si>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</si>
  <si>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</si>
  <si>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</si>
  <si>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</si>
  <si>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</si>
  <si>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</si>
  <si>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</si>
  <si>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</si>
  <si>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</si>
  <si>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</si>
  <si>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</si>
  <si>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</si>
  <si>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</si>
  <si>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</si>
  <si>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</si>
  <si>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</si>
  <si>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</si>
  <si>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</si>
  <si>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</si>
  <si>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</si>
  <si>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</si>
  <si>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</si>
  <si>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</si>
  <si>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</si>
  <si>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</si>
  <si>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</si>
  <si>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</si>
  <si>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</si>
  <si>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</si>
  <si>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</si>
  <si>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</si>
  <si>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</si>
  <si>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</si>
  <si>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</si>
  <si>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</si>
  <si>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</si>
  <si>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</si>
  <si>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</si>
  <si>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</si>
  <si>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</si>
  <si>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</si>
  <si>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</si>
  <si>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</si>
  <si>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</si>
  <si>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</si>
  <si>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</si>
  <si>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</si>
  <si>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</si>
  <si>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</si>
  <si>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</si>
  <si>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</si>
  <si>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</si>
  <si>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</si>
  <si>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</si>
  <si>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</si>
  <si>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</si>
  <si>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</si>
  <si>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</si>
  <si>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</si>
  <si>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</si>
  <si>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</si>
  <si>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</si>
  <si>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</si>
  <si>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</si>
  <si>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</si>
  <si>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</si>
  <si>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</si>
  <si>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</si>
  <si>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</si>
  <si>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</si>
  <si>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</si>
  <si>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</si>
  <si>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</si>
  <si>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</si>
  <si>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</si>
  <si>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</si>
  <si>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</si>
  <si>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</si>
  <si>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</si>
  <si>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</si>
  <si>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</si>
  <si>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</si>
  <si>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</si>
  <si>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</si>
  <si>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</si>
  <si>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</si>
  <si>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</si>
  <si>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</si>
  <si>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</si>
  <si>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</si>
  <si>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</si>
  <si>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</si>
  <si>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</si>
  <si>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</si>
  <si>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</si>
  <si>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</si>
  <si>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</si>
  <si>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</si>
  <si>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</si>
  <si>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</si>
  <si>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</si>
  <si>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</si>
  <si>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</si>
  <si>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</si>
  <si>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</si>
  <si>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</si>
  <si>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</si>
  <si>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</si>
  <si>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</si>
  <si>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</si>
  <si>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</si>
  <si>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</si>
  <si>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</si>
  <si>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</si>
  <si>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</si>
  <si>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</si>
  <si>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</si>
  <si>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</si>
  <si>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</si>
  <si>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</si>
  <si>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</si>
  <si>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</si>
  <si>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</si>
  <si>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</si>
  <si>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</si>
  <si>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</si>
  <si>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</si>
  <si>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</si>
  <si>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</si>
  <si>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</si>
  <si>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</si>
  <si>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</si>
  <si>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</si>
  <si>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</si>
  <si>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</si>
  <si>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</si>
  <si>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</si>
  <si>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</si>
  <si>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</si>
  <si>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</si>
  <si>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</si>
  <si>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</si>
  <si>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</si>
  <si>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</si>
  <si>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</si>
  <si>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</si>
  <si>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</si>
  <si>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</si>
  <si>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</si>
  <si>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</si>
  <si>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</si>
  <si>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</si>
  <si>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</si>
  <si>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</si>
  <si>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</si>
  <si>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</si>
  <si>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</si>
  <si>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</si>
  <si>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</si>
  <si>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</si>
  <si>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</si>
  <si>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</si>
  <si>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</si>
  <si>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</si>
  <si>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</si>
  <si>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</si>
  <si>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</si>
  <si>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</si>
  <si>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</si>
  <si>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</si>
  <si>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</si>
  <si>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</si>
  <si>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</si>
  <si>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</si>
  <si>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</si>
  <si>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</si>
  <si>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</si>
  <si>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</si>
  <si>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</si>
  <si>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</si>
  <si>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</si>
  <si>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</si>
  <si>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</si>
  <si>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</si>
  <si>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</si>
  <si>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</si>
  <si>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</si>
  <si>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</si>
  <si>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</si>
  <si>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</si>
  <si>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</si>
  <si>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</si>
  <si>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</si>
  <si>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</si>
  <si>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</si>
  <si>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</si>
  <si>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</si>
  <si>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</si>
  <si>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</si>
  <si>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</si>
  <si>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</si>
  <si>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</si>
  <si>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</si>
  <si>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</si>
  <si>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</si>
  <si>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</si>
  <si>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</si>
  <si>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</si>
  <si>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</si>
  <si>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</si>
  <si>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</si>
  <si>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</si>
  <si>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</si>
  <si>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</si>
  <si>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</si>
  <si>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</si>
  <si>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</si>
  <si>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</si>
  <si>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</si>
  <si>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</si>
  <si>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</si>
  <si>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</si>
  <si>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</si>
  <si>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</si>
  <si>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</si>
  <si>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</si>
  <si>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</si>
  <si>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</si>
  <si>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</si>
  <si>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</si>
  <si>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</si>
  <si>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</si>
  <si>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</si>
  <si>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</si>
  <si>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</si>
  <si>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</si>
  <si>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</si>
  <si>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</si>
  <si>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</si>
  <si>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</si>
  <si>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</si>
  <si>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</si>
  <si>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</si>
  <si>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</si>
  <si>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</si>
  <si>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</si>
  <si>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</si>
  <si>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</si>
  <si>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</si>
  <si>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</si>
  <si>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</si>
  <si>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</si>
  <si>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</si>
  <si>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</si>
  <si>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</si>
  <si>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</si>
  <si>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</si>
  <si>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</si>
  <si>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</si>
  <si>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</si>
  <si>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</si>
  <si>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</si>
  <si>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</si>
  <si>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</si>
  <si>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</si>
  <si>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</si>
  <si>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</si>
  <si>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</si>
  <si>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</si>
  <si>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</si>
  <si>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</si>
  <si>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</si>
  <si>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</si>
  <si>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</si>
  <si>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</si>
  <si>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</si>
  <si>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</si>
  <si>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</si>
  <si>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</si>
  <si>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</si>
  <si>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</si>
  <si>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</si>
  <si>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</si>
  <si>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</si>
  <si>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</si>
  <si>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</si>
  <si>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</si>
  <si>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</si>
  <si>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</si>
  <si>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</si>
  <si>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</si>
  <si>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</si>
  <si>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</si>
  <si>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</si>
  <si>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</si>
  <si>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</si>
  <si>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</si>
  <si>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</si>
  <si>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</si>
  <si>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</si>
  <si>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</si>
  <si>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</si>
  <si>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</si>
  <si>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</si>
  <si>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</si>
  <si>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</si>
  <si>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</si>
  <si>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</si>
  <si>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</si>
  <si>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</si>
  <si>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</si>
  <si>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</si>
  <si>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</si>
  <si>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</si>
  <si>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</si>
  <si>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</si>
  <si>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</si>
  <si>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</si>
  <si>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</si>
  <si>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</si>
  <si>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</si>
  <si>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</si>
  <si>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</si>
  <si>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</si>
  <si>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</si>
  <si>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</si>
  <si>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</si>
  <si>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</si>
  <si>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</si>
  <si>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</si>
  <si>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</si>
  <si>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</si>
  <si>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</si>
  <si>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</si>
  <si>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</si>
  <si>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</si>
  <si>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</si>
  <si>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</si>
  <si>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</si>
  <si>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</si>
  <si>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</si>
  <si>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</si>
  <si>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</si>
  <si>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</si>
  <si>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</si>
  <si>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</si>
  <si>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</si>
  <si>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</si>
  <si>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</si>
  <si>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</si>
  <si>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</si>
  <si>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</si>
  <si>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</si>
  <si>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</si>
  <si>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</si>
  <si>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</si>
  <si>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</si>
  <si>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</si>
  <si>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</si>
  <si>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</si>
  <si>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</si>
  <si>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</si>
  <si>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</si>
  <si>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</si>
  <si>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</si>
  <si>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</si>
  <si>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</si>
  <si>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</si>
  <si>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</si>
  <si>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</si>
  <si>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</si>
  <si>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</si>
  <si>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</si>
  <si>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</si>
  <si>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</si>
  <si>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</si>
  <si>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</si>
  <si>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</si>
  <si>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</si>
  <si>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</si>
  <si>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</si>
  <si>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</si>
  <si>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</si>
  <si>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</si>
  <si>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</si>
  <si>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</si>
  <si>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</si>
  <si>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</si>
  <si>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</si>
  <si>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</si>
  <si>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</si>
  <si>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</si>
  <si>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</si>
  <si>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</si>
  <si>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</si>
  <si>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</si>
  <si>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</si>
  <si>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</si>
  <si>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</si>
  <si>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</si>
  <si>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</si>
  <si>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</si>
  <si>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</si>
  <si>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</si>
  <si>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</si>
  <si>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</si>
  <si>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</si>
  <si>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</si>
  <si>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</si>
  <si>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</si>
  <si>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</si>
  <si>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</si>
  <si>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</si>
  <si>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</si>
  <si>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</si>
  <si>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</si>
  <si>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</si>
  <si>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</si>
  <si>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</si>
  <si>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</si>
  <si>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</si>
  <si>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</si>
  <si>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</si>
  <si>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</si>
  <si>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</si>
  <si>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</si>
  <si>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</si>
  <si>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</si>
  <si>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</si>
  <si>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</si>
  <si>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</si>
  <si>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</si>
  <si>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</si>
  <si>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</si>
  <si>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</si>
  <si>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</si>
  <si>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</si>
  <si>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</si>
  <si>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</si>
  <si>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</si>
  <si>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</si>
  <si>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</si>
  <si>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</si>
  <si>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</si>
  <si>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</si>
  <si>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</si>
  <si>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</si>
  <si>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</si>
  <si>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</si>
  <si>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</si>
  <si>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</si>
  <si>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</si>
  <si>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</si>
  <si>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</si>
  <si>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</si>
  <si>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</si>
  <si>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</si>
  <si>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</si>
  <si>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</si>
  <si>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</si>
  <si>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</si>
  <si>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</si>
  <si>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</si>
  <si>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</si>
  <si>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</si>
  <si>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</si>
  <si>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</si>
  <si>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</si>
  <si>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</si>
  <si>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</si>
  <si>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</si>
  <si>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</si>
  <si>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</si>
  <si>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</si>
  <si>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</si>
  <si>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</si>
  <si>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</si>
  <si>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</si>
  <si>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</si>
  <si>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</si>
  <si>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</si>
  <si>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</si>
  <si>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</si>
  <si>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</si>
  <si>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</si>
  <si>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</si>
  <si>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</si>
  <si>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</si>
  <si>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</si>
  <si>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</si>
  <si>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</si>
  <si>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</si>
  <si>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</si>
  <si>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</si>
  <si>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</si>
  <si>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</si>
  <si>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</si>
  <si>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</si>
  <si>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</si>
  <si>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</si>
  <si>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</si>
  <si>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</si>
  <si>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</si>
  <si>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</si>
  <si>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</si>
  <si>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</si>
  <si>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</si>
  <si>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</si>
  <si>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</si>
  <si>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</si>
  <si>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</si>
  <si>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</si>
  <si>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</si>
  <si>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</si>
  <si>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</si>
  <si>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</si>
  <si>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</si>
  <si>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</si>
  <si>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</si>
  <si>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</si>
  <si>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</si>
  <si>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</si>
  <si>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</si>
  <si>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</si>
  <si>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</si>
  <si>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</si>
  <si>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</si>
  <si>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</si>
  <si>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</si>
  <si>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</si>
  <si>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</si>
  <si>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</si>
  <si>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</si>
  <si>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</si>
  <si>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</si>
  <si>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</si>
  <si>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</si>
  <si>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</si>
  <si>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</si>
  <si>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</si>
  <si>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</si>
  <si>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</si>
  <si>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</si>
  <si>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</si>
  <si>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</si>
  <si>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</si>
  <si>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</si>
  <si>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</si>
  <si>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</si>
  <si>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</si>
  <si>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</si>
  <si>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</si>
  <si>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</si>
  <si>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</si>
  <si>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</si>
  <si>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</si>
  <si>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</si>
  <si>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</si>
  <si>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</si>
  <si>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</si>
  <si>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</si>
  <si>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</si>
  <si>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</si>
  <si>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</si>
  <si>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</si>
  <si>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</si>
  <si>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</si>
  <si>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</si>
  <si>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</si>
  <si>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</si>
  <si>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</si>
  <si>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</si>
  <si>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</si>
  <si>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</si>
  <si>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</si>
  <si>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</si>
  <si>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</si>
  <si>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</si>
  <si>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</si>
  <si>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</si>
  <si>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</si>
  <si>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</si>
  <si>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</si>
  <si>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</si>
  <si>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</si>
  <si>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</si>
  <si>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</si>
  <si>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</si>
  <si>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</si>
  <si>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</si>
  <si>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</si>
  <si>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</si>
  <si>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</si>
  <si>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</si>
  <si>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</si>
  <si>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</si>
  <si>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</si>
  <si>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</si>
  <si>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</si>
  <si>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</si>
  <si>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</si>
  <si>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</si>
  <si>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</si>
  <si>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</si>
  <si>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</si>
  <si>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</si>
  <si>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</si>
  <si>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</si>
  <si>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</si>
  <si>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</si>
  <si>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</si>
  <si>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</si>
  <si>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</si>
  <si>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</si>
  <si>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</si>
  <si>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</si>
  <si>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</si>
  <si>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</si>
  <si>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</si>
  <si>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</si>
  <si>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</si>
  <si>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</si>
  <si>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</si>
  <si>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</si>
  <si>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</si>
  <si>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</si>
  <si>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</si>
  <si>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</si>
  <si>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</si>
  <si>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</si>
  <si>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</si>
  <si>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</si>
  <si>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</si>
  <si>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</si>
  <si>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</si>
  <si>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</si>
  <si>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</si>
  <si>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</si>
  <si>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</si>
  <si>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</si>
  <si>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</si>
  <si>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</si>
  <si>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</si>
  <si>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</si>
  <si>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</si>
  <si>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</si>
  <si>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</si>
  <si>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</si>
  <si>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</si>
  <si>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</si>
  <si>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</si>
  <si>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</si>
  <si>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</si>
  <si>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</si>
  <si>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</si>
  <si>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</si>
  <si>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</si>
  <si>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</si>
  <si>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</si>
  <si>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</si>
  <si>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</si>
  <si>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</si>
  <si>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</si>
  <si>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</si>
  <si>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</si>
  <si>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</si>
  <si>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</si>
  <si>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</si>
  <si>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</si>
  <si>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</si>
  <si>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</si>
  <si>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</si>
  <si>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</si>
  <si>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</si>
  <si>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</si>
  <si>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</si>
  <si>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</si>
  <si>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</si>
  <si>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</si>
  <si>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</si>
  <si>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</si>
  <si>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</si>
  <si>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</si>
  <si>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</si>
  <si>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</si>
  <si>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</si>
  <si>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</si>
  <si>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</si>
  <si>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</si>
  <si>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</si>
  <si>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</si>
  <si>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</si>
  <si>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</si>
  <si>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</si>
  <si>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</si>
  <si>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</si>
  <si>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</si>
  <si>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</si>
  <si>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</si>
  <si>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</si>
  <si>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</si>
  <si>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</si>
  <si>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</si>
  <si>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</si>
  <si>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</si>
  <si>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</si>
  <si>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</si>
  <si>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</si>
  <si>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</si>
  <si>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</si>
  <si>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</si>
  <si>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</si>
  <si>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</si>
  <si>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</si>
  <si>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</si>
  <si>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</si>
  <si>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</si>
  <si>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</si>
  <si>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</si>
  <si>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</si>
  <si>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</si>
  <si>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</si>
  <si>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</si>
  <si>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</si>
  <si>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</si>
  <si>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</si>
  <si>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</si>
  <si>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</si>
  <si>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</si>
  <si>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</si>
  <si>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</si>
  <si>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</si>
  <si>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</si>
  <si>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</si>
  <si>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</si>
  <si>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</si>
  <si>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</si>
  <si>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</si>
  <si>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</si>
  <si>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</si>
  <si>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</si>
  <si>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</si>
  <si>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</si>
  <si>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</si>
  <si>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</si>
  <si>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</si>
  <si>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</si>
  <si>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</si>
  <si>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</si>
  <si>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</si>
  <si>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</si>
  <si>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</si>
  <si>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</si>
  <si>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</si>
  <si>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</si>
  <si>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</si>
  <si>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</si>
  <si>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</si>
  <si>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</si>
  <si>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</si>
  <si>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</si>
  <si>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</si>
  <si>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</si>
  <si>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</si>
  <si>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</si>
  <si>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</si>
  <si>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</si>
  <si>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</si>
  <si>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</si>
  <si>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</si>
  <si>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</si>
  <si>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</si>
  <si>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</si>
  <si>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</si>
  <si>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</si>
  <si>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</si>
  <si>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</si>
  <si>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</si>
  <si>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</si>
  <si>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</si>
  <si>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</si>
  <si>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</si>
  <si>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</si>
  <si>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</si>
  <si>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</si>
  <si>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</si>
  <si>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</si>
  <si>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</si>
  <si>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</si>
  <si>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</si>
  <si>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</si>
  <si>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</si>
  <si>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</si>
  <si>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</si>
  <si>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</si>
  <si>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</si>
  <si>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</si>
  <si>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</si>
  <si>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</si>
  <si>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</si>
  <si>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</si>
  <si>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</si>
  <si>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</si>
  <si>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</si>
  <si>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</si>
  <si>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</si>
  <si>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</si>
  <si>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</si>
  <si>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</si>
  <si>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</si>
  <si>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</si>
  <si>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</si>
  <si>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</si>
  <si>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</si>
  <si>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</si>
  <si>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</si>
  <si>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</si>
  <si>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</si>
  <si>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</si>
  <si>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</si>
  <si>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</si>
  <si>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</si>
  <si>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</si>
  <si>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</si>
  <si>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</si>
  <si>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</si>
  <si>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</si>
  <si>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</si>
  <si>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</si>
  <si>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</si>
  <si>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</si>
  <si>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</si>
  <si>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</si>
  <si>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</si>
  <si>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</si>
  <si>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</si>
  <si>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</si>
  <si>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</si>
  <si>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</si>
  <si>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</si>
  <si>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</si>
  <si>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</si>
  <si>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</si>
  <si>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</si>
  <si>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</si>
  <si>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</si>
  <si>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</si>
  <si>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</si>
  <si>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</si>
  <si>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</si>
  <si>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</si>
  <si>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</si>
  <si>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</si>
  <si>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</si>
  <si>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</si>
  <si>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</si>
  <si>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</si>
  <si>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</si>
  <si>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</si>
  <si>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</si>
  <si>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</si>
  <si>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</si>
  <si>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</si>
  <si>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</si>
  <si>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</si>
  <si>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</si>
  <si>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</si>
  <si>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</si>
  <si>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</si>
  <si>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</si>
  <si>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</si>
  <si>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</si>
  <si>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</si>
  <si>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</si>
  <si>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</si>
  <si>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</si>
  <si>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</si>
  <si>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</si>
  <si>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</si>
  <si>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</si>
  <si>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</si>
  <si>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</si>
  <si>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</si>
  <si>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</si>
  <si>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</si>
  <si>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</si>
  <si>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</si>
  <si>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</si>
  <si>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</si>
  <si>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</si>
  <si>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</si>
  <si>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</si>
  <si>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</si>
  <si>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</si>
  <si>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</si>
  <si>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</si>
  <si>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</si>
  <si>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</si>
  <si>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</si>
  <si>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</si>
  <si>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</si>
  <si>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</si>
  <si>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</si>
  <si>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</si>
  <si>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</si>
  <si>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</si>
  <si>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</si>
  <si>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</si>
  <si>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</si>
  <si>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</si>
  <si>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</si>
  <si>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</si>
  <si>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</si>
  <si>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</si>
  <si>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</si>
  <si>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</si>
  <si>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</si>
  <si>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</si>
  <si>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</si>
  <si>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</si>
  <si>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</si>
  <si>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</si>
  <si>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</si>
  <si>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</si>
  <si>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</si>
  <si>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</si>
  <si>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</si>
  <si>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</si>
  <si>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</si>
  <si>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</si>
  <si>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</si>
  <si>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</si>
  <si>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</si>
  <si>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</si>
  <si>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</si>
  <si>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</si>
  <si>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</si>
  <si>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</si>
  <si>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</si>
  <si>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</si>
  <si>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</si>
  <si>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</si>
  <si>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</si>
  <si>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</si>
  <si>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</si>
  <si>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</si>
  <si>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</si>
  <si>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</si>
  <si>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</si>
  <si>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</si>
  <si>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</si>
  <si>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</si>
  <si>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</si>
  <si>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</si>
  <si>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</si>
  <si>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</si>
  <si>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</si>
  <si>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</si>
  <si>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</si>
  <si>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</si>
  <si>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</si>
  <si>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</si>
  <si>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</si>
  <si>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</si>
  <si>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</si>
  <si>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</si>
  <si>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</si>
  <si>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</si>
  <si>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</si>
  <si>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</si>
  <si>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</si>
  <si>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</si>
  <si>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</si>
  <si>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</si>
  <si>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</si>
  <si>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</si>
  <si>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</si>
  <si>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</si>
  <si>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</si>
  <si>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</si>
  <si>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</si>
  <si>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</si>
  <si>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</si>
  <si>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</si>
  <si>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</si>
  <si>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</si>
  <si>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</si>
  <si>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</si>
  <si>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</si>
  <si>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</si>
  <si>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</si>
  <si>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</si>
  <si>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</si>
  <si>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</si>
  <si>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</si>
  <si>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</si>
  <si>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</si>
  <si>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</si>
  <si>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</si>
  <si>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</si>
  <si>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</si>
  <si>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</si>
  <si>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</si>
  <si>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</si>
  <si>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</si>
  <si>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</si>
  <si>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</si>
  <si>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</si>
  <si>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</si>
  <si>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</si>
  <si>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</si>
  <si>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</si>
  <si>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</si>
  <si>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</si>
  <si>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</si>
  <si>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</si>
  <si>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</si>
  <si>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</si>
  <si>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</si>
  <si>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</si>
  <si>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</si>
  <si>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</si>
  <si>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</si>
  <si>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</si>
  <si>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</si>
  <si>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</si>
  <si>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</si>
  <si>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</si>
  <si>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</si>
  <si>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</si>
  <si>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</si>
  <si>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</si>
  <si>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</si>
  <si>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</si>
  <si>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</si>
  <si>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</si>
  <si>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</si>
  <si>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</si>
  <si>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</si>
  <si>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</si>
  <si>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</si>
  <si>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</si>
  <si>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</si>
  <si>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</si>
  <si>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</si>
  <si>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</si>
  <si>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</si>
  <si>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</si>
  <si>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</si>
  <si>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</si>
  <si>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</si>
  <si>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</si>
  <si>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</si>
  <si>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</si>
  <si>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</si>
  <si>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</si>
  <si>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</si>
  <si>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</si>
  <si>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</si>
  <si>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</si>
  <si>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</si>
  <si>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</si>
  <si>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</si>
  <si>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</si>
  <si>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</si>
  <si>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</si>
  <si>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</si>
  <si>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</si>
  <si>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</si>
  <si>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</si>
  <si>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</si>
  <si>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</si>
  <si>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</si>
  <si>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</si>
  <si>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</si>
  <si>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</si>
  <si>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</si>
  <si>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</si>
  <si>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</si>
  <si>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</si>
  <si>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</si>
  <si>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</si>
  <si>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</si>
  <si>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</si>
  <si>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</si>
  <si>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</si>
  <si>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</si>
  <si>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</si>
  <si>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</si>
  <si>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</si>
  <si>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</si>
  <si>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</si>
  <si>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</si>
  <si>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</si>
  <si>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</si>
  <si>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</si>
  <si>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</si>
  <si>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</si>
  <si>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</si>
  <si>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</si>
  <si>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</si>
  <si>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</si>
  <si>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</si>
  <si>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</si>
  <si>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</si>
  <si>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</si>
  <si>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</si>
  <si>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</si>
  <si>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</si>
  <si>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</si>
  <si>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</si>
  <si>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</si>
  <si>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</si>
  <si>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</si>
  <si>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</si>
  <si>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</si>
  <si>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</si>
  <si>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</si>
  <si>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</si>
  <si>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</si>
  <si>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</si>
  <si>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</si>
  <si>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</si>
  <si>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</si>
  <si>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</si>
  <si>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</si>
  <si>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</si>
  <si>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</si>
  <si>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</si>
  <si>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</si>
  <si>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</si>
  <si>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</si>
  <si>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</si>
  <si>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</si>
  <si>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</si>
  <si>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</si>
  <si>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</si>
  <si>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</si>
  <si>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</si>
  <si>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</si>
  <si>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</si>
  <si>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</si>
  <si>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</si>
  <si>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</si>
  <si>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</si>
  <si>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</si>
  <si>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</si>
  <si>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</si>
  <si>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</si>
  <si>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</si>
  <si>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</si>
  <si>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</si>
  <si>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</si>
  <si>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</si>
  <si>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</si>
  <si>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</si>
  <si>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</si>
  <si>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</si>
  <si>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</si>
  <si>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</si>
  <si>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</si>
  <si>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</si>
  <si>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</si>
  <si>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</si>
  <si>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</si>
  <si>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</si>
  <si>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</si>
  <si>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</si>
  <si>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</si>
  <si>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</si>
  <si>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</si>
  <si>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</si>
  <si>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</si>
  <si>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</si>
  <si>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</si>
  <si>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</si>
  <si>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</si>
  <si>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</si>
  <si>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</si>
  <si>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</si>
  <si>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</si>
  <si>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</si>
  <si>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</si>
  <si>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</si>
  <si>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</si>
  <si>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</si>
  <si>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</si>
  <si>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</si>
  <si>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</si>
  <si>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</si>
  <si>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</si>
  <si>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</si>
  <si>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</si>
  <si>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</si>
  <si>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</si>
  <si>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</si>
  <si>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</si>
  <si>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</si>
  <si>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</si>
  <si>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</si>
  <si>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</si>
  <si>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</si>
  <si>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</si>
  <si>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</si>
  <si>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</si>
  <si>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</si>
  <si>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</si>
  <si>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</si>
  <si>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</si>
  <si>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</si>
  <si>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</si>
  <si>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</si>
  <si>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</si>
  <si>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</si>
  <si>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</si>
  <si>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</si>
  <si>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</si>
  <si>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</si>
  <si>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</si>
  <si>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</si>
  <si>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</si>
  <si>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</si>
  <si>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</si>
  <si>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</si>
  <si>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</si>
  <si>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</si>
  <si>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</si>
  <si>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</si>
  <si>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</si>
  <si>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</si>
  <si>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</si>
  <si>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</si>
  <si>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</si>
  <si>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</si>
  <si>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</si>
  <si>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</si>
  <si>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</si>
  <si>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</si>
  <si>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</si>
  <si>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</si>
  <si>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</si>
  <si>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</si>
  <si>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</si>
  <si>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</si>
  <si>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</si>
  <si>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</si>
  <si>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</si>
  <si>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</si>
  <si>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</si>
  <si>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</si>
  <si>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</si>
  <si>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</si>
  <si>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</si>
  <si>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</si>
  <si>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</si>
  <si>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</si>
  <si>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</si>
  <si>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</si>
  <si>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</si>
  <si>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</si>
  <si>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</si>
  <si>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</si>
  <si>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</si>
  <si>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</si>
  <si>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</si>
  <si>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</si>
  <si>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</si>
  <si>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</si>
  <si>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</si>
  <si>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</si>
  <si>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</si>
  <si>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</si>
  <si>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</si>
  <si>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</si>
  <si>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</si>
  <si>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</si>
  <si>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</si>
  <si>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</si>
  <si>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</si>
  <si>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</si>
  <si>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</si>
  <si>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</si>
  <si>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</si>
  <si>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</si>
  <si>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</si>
  <si>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</si>
  <si>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</si>
  <si>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</si>
  <si>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</si>
  <si>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</si>
  <si>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</si>
  <si>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</si>
  <si>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</si>
  <si>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</si>
  <si>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</si>
  <si>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</si>
  <si>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</si>
  <si>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</si>
  <si>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</si>
  <si>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</si>
  <si>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</si>
  <si>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</si>
  <si>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</si>
  <si>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</si>
  <si>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</si>
  <si>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</si>
  <si>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</si>
  <si>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</si>
  <si>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</si>
  <si>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</si>
  <si>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</si>
  <si>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</si>
  <si>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</si>
  <si>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</si>
  <si>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</si>
  <si>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</si>
  <si>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</si>
  <si>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</si>
  <si>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</si>
  <si>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</si>
  <si>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</si>
  <si>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</si>
  <si>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</si>
  <si>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</si>
  <si>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</si>
  <si>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</si>
  <si>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</si>
  <si>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</si>
  <si>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</si>
  <si>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</si>
  <si>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</si>
  <si>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</si>
  <si>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</si>
  <si>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</si>
  <si>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</si>
  <si>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</si>
  <si>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</si>
  <si>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</si>
  <si>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</si>
  <si>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</si>
  <si>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</si>
  <si>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</si>
  <si>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</si>
  <si>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</si>
  <si>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</si>
  <si>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</si>
  <si>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</si>
  <si>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</si>
  <si>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</si>
  <si>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</si>
  <si>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</si>
  <si>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</si>
  <si>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</si>
  <si>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</si>
  <si>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</si>
  <si>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</si>
  <si>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</si>
  <si>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</si>
  <si>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</si>
  <si>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</si>
  <si>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</si>
  <si>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</si>
  <si>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</si>
  <si>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</si>
  <si>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</si>
  <si>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</si>
  <si>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</si>
  <si>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</si>
  <si>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</si>
  <si>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</si>
  <si>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</si>
  <si>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</si>
  <si>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</si>
  <si>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</si>
  <si>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</si>
  <si>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</si>
  <si>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</si>
  <si>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</si>
  <si>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</si>
  <si>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</si>
  <si>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</si>
  <si>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</si>
  <si>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</si>
  <si>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</si>
  <si>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</si>
  <si>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</si>
  <si>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</si>
  <si>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</si>
  <si>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</si>
  <si>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</si>
  <si>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</si>
  <si>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</si>
  <si>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</si>
  <si>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</si>
  <si>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</si>
  <si>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</si>
  <si>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</si>
  <si>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</si>
  <si>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</si>
  <si>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</si>
  <si>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</si>
  <si>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</si>
  <si>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</si>
  <si>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</si>
  <si>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</si>
  <si>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</si>
  <si>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</si>
  <si>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</si>
  <si>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</si>
  <si>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</si>
  <si>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</si>
  <si>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</si>
  <si>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</si>
  <si>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</si>
  <si>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</si>
  <si>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</si>
  <si>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</si>
  <si>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</si>
  <si>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</si>
  <si>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</si>
  <si>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</si>
  <si>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</si>
  <si>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</si>
  <si>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</si>
  <si>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</si>
  <si>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</si>
  <si>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</si>
  <si>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</si>
  <si>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</si>
  <si>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</si>
  <si>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</si>
  <si>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</si>
  <si>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</si>
  <si>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</si>
  <si>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</si>
  <si>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</si>
  <si>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</si>
  <si>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</si>
  <si>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</si>
  <si>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</si>
  <si>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</si>
  <si>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</si>
  <si>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</si>
  <si>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</si>
  <si>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</si>
  <si>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</si>
  <si>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</si>
  <si>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</si>
  <si>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</si>
  <si>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</si>
  <si>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</si>
  <si>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</si>
  <si>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</si>
  <si>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</si>
  <si>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</si>
  <si>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</si>
  <si>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</si>
  <si>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</si>
  <si>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</si>
  <si>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</si>
  <si>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</si>
  <si>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</si>
  <si>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</si>
  <si>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</si>
  <si>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</si>
  <si>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</si>
  <si>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</si>
  <si>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</si>
  <si>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</si>
  <si>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</si>
  <si>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</si>
  <si>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</si>
  <si>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</si>
  <si>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</si>
  <si>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</si>
  <si>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</si>
  <si>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</si>
  <si>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</si>
  <si>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</si>
  <si>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</si>
  <si>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</si>
  <si>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</si>
  <si>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</si>
  <si>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</si>
  <si>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</si>
  <si>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</si>
  <si>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</si>
  <si>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</si>
  <si>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</si>
  <si>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</si>
  <si>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</si>
  <si>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</si>
  <si>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</si>
  <si>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</si>
  <si>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</si>
  <si>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</si>
  <si>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</si>
  <si>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</si>
  <si>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</si>
  <si>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</si>
  <si>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</si>
  <si>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</si>
  <si>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</si>
  <si>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</si>
  <si>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</si>
  <si>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</si>
  <si>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</si>
  <si>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</si>
  <si>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</si>
  <si>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</si>
  <si>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</si>
  <si>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</si>
  <si>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</si>
  <si>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</si>
  <si>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</si>
  <si>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</si>
  <si>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</si>
  <si>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</si>
  <si>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</si>
  <si>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</si>
  <si>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</si>
  <si>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</si>
  <si>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</si>
  <si>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</si>
  <si>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</si>
  <si>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</si>
  <si>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</si>
  <si>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</si>
  <si>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</si>
  <si>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</si>
  <si>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</si>
  <si>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</si>
  <si>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</si>
  <si>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</si>
  <si>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</si>
  <si>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</si>
  <si>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</si>
  <si>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</si>
  <si>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</si>
  <si>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</si>
  <si>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</si>
  <si>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</si>
  <si>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</si>
  <si>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</si>
  <si>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</si>
  <si>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</si>
  <si>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</si>
  <si>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</si>
  <si>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</si>
  <si>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</si>
  <si>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</si>
  <si>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</si>
  <si>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</si>
  <si>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</si>
  <si>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</si>
  <si>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</si>
  <si>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</si>
  <si>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</si>
  <si>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</si>
  <si>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</si>
  <si>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</si>
  <si>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</si>
  <si>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</si>
  <si>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</si>
  <si>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</si>
  <si>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</si>
  <si>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</si>
  <si>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</si>
  <si>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</si>
  <si>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</si>
  <si>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</si>
  <si>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</si>
  <si>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</si>
  <si>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</si>
  <si>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</si>
  <si>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</si>
  <si>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</si>
  <si>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</si>
  <si>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</si>
  <si>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</si>
  <si>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</si>
  <si>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</si>
  <si>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</si>
  <si>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</si>
  <si>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</si>
  <si>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</si>
  <si>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</si>
  <si>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</si>
  <si>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</si>
  <si>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</si>
  <si>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</si>
  <si>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</si>
  <si>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</si>
  <si>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</si>
  <si>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</si>
  <si>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</si>
  <si>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</si>
  <si>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</si>
  <si>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</si>
  <si>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</si>
  <si>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</si>
  <si>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</si>
  <si>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</si>
  <si>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</si>
  <si>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</si>
  <si>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</si>
  <si>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</si>
  <si>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</si>
  <si>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</si>
  <si>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</si>
  <si>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</si>
  <si>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</si>
  <si>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</si>
  <si>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</si>
  <si>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</si>
  <si>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</si>
  <si>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</si>
  <si>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</si>
  <si>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</si>
  <si>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</si>
  <si>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</si>
  <si>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</si>
  <si>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</si>
  <si>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</si>
  <si>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</si>
  <si>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</si>
  <si>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</si>
  <si>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</si>
  <si>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</si>
  <si>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</si>
  <si>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</si>
  <si>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</si>
  <si>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</si>
  <si>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</si>
  <si>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</si>
  <si>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</si>
  <si>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</si>
  <si>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</si>
  <si>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</si>
  <si>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</si>
  <si>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</si>
  <si>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</si>
  <si>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</si>
  <si>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</si>
  <si>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</si>
  <si>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</si>
  <si>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</si>
  <si>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</si>
  <si>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</si>
  <si>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</si>
  <si>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</si>
  <si>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</si>
  <si>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</si>
  <si>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</si>
  <si>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</si>
  <si>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</si>
  <si>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</si>
  <si>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</si>
  <si>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</si>
  <si>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</si>
  <si>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</si>
  <si>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</si>
  <si>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</si>
  <si>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</si>
  <si>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</si>
  <si>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</si>
  <si>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</si>
  <si>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</si>
  <si>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</si>
  <si>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</si>
  <si>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</si>
  <si>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</si>
  <si>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</si>
  <si>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</si>
  <si>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</si>
  <si>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</si>
  <si>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</si>
  <si>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</si>
  <si>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</si>
  <si>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</si>
  <si>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</si>
  <si>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</si>
  <si>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</si>
  <si>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</si>
  <si>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</si>
  <si>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</si>
  <si>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</si>
  <si>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</si>
  <si>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</si>
  <si>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</si>
  <si>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</si>
  <si>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</si>
  <si>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</si>
  <si>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</si>
  <si>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</si>
  <si>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</si>
  <si>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</si>
  <si>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</si>
  <si>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</si>
  <si>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</si>
  <si>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</si>
  <si>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</si>
  <si>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</si>
  <si>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</si>
  <si>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</si>
  <si>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</si>
  <si>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</si>
  <si>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</si>
  <si>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</si>
  <si>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</si>
  <si>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</si>
  <si>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</si>
  <si>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</si>
  <si>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</si>
  <si>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</si>
  <si>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</si>
  <si>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</si>
  <si>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</si>
  <si>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</si>
  <si>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</si>
  <si>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</si>
  <si>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</si>
  <si>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</si>
  <si>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</si>
  <si>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</si>
  <si>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</si>
  <si>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</si>
  <si>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</si>
  <si>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</si>
  <si>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</si>
  <si>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</si>
  <si>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</si>
  <si>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</si>
  <si>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</si>
  <si>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</si>
  <si>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</si>
  <si>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</si>
  <si>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</si>
  <si>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</si>
  <si>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</si>
  <si>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</si>
  <si>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</si>
  <si>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</si>
  <si>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</si>
  <si>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</si>
  <si>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</si>
  <si>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</si>
  <si>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</si>
  <si>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</si>
  <si>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</si>
  <si>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</si>
  <si>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</si>
  <si>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</si>
  <si>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</si>
  <si>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</si>
  <si>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</si>
  <si>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</si>
  <si>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</si>
  <si>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</si>
  <si>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</si>
  <si>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</si>
  <si>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</si>
  <si>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</si>
  <si>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</si>
  <si>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</si>
  <si>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</si>
  <si>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</si>
  <si>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</si>
  <si>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</si>
  <si>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</si>
  <si>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</si>
  <si>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</si>
  <si>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</si>
  <si>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</si>
  <si>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</si>
  <si>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</si>
  <si>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</si>
  <si>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</si>
  <si>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</si>
  <si>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</si>
  <si>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</si>
  <si>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</si>
  <si>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</si>
  <si>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</si>
  <si>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</si>
  <si>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</si>
  <si>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</si>
  <si>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</si>
  <si>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</si>
  <si>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</si>
  <si>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</si>
  <si>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</si>
  <si>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</si>
  <si>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</si>
  <si>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</si>
  <si>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</si>
  <si>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</si>
  <si>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</si>
  <si>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</si>
  <si>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</si>
  <si>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</si>
  <si>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</si>
  <si>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</si>
  <si>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</si>
  <si>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</si>
  <si>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</si>
  <si>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</si>
  <si>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</si>
  <si>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</si>
  <si>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</si>
  <si>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</si>
  <si>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</si>
  <si>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</si>
  <si>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</si>
  <si>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</si>
  <si>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</si>
  <si>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</si>
  <si>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</si>
  <si>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</si>
  <si>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</si>
  <si>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</si>
  <si>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</si>
  <si>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</si>
  <si>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</si>
  <si>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</si>
  <si>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</si>
  <si>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</si>
  <si>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</si>
  <si>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</si>
  <si>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</si>
  <si>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</si>
  <si>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</si>
  <si>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</si>
  <si>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</si>
  <si>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</si>
  <si>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</si>
  <si>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</si>
  <si>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</si>
  <si>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</si>
  <si>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</si>
  <si>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</si>
  <si>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</si>
  <si>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</si>
  <si>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</si>
  <si>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</si>
  <si>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</si>
  <si>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</si>
  <si>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</si>
  <si>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</si>
  <si>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</si>
  <si>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</si>
  <si>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</si>
  <si>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</si>
  <si>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</si>
  <si>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</si>
  <si>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</si>
  <si>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</si>
  <si>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</si>
  <si>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</si>
  <si>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</si>
  <si>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</si>
  <si>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</si>
  <si>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</si>
  <si>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</si>
  <si>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</si>
  <si>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</si>
  <si>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</si>
  <si>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</si>
  <si>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</si>
  <si>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</si>
  <si>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</si>
  <si>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</si>
  <si>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</si>
  <si>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</si>
  <si>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</si>
  <si>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</si>
  <si>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</si>
  <si>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</si>
  <si>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</si>
  <si>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</si>
  <si>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</si>
  <si>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</si>
  <si>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</si>
  <si>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</si>
  <si>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</si>
  <si>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</si>
  <si>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</si>
  <si>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</si>
  <si>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</si>
  <si>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</si>
  <si>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</si>
  <si>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</si>
  <si>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</si>
  <si>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</si>
  <si>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</si>
  <si>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</si>
  <si>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</si>
  <si>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</si>
  <si>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</si>
  <si>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</si>
  <si>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</si>
  <si>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</si>
  <si>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</si>
  <si>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</si>
  <si>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</si>
  <si>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</si>
  <si>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</si>
  <si>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</si>
  <si>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</si>
  <si>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</si>
  <si>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</si>
  <si>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</si>
  <si>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</si>
  <si>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</si>
  <si>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</si>
  <si>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</si>
  <si>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</si>
  <si>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</si>
  <si>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</si>
  <si>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</si>
  <si>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</si>
  <si>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</si>
  <si>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</si>
  <si>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</si>
  <si>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</si>
  <si>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</si>
  <si>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</si>
  <si>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</si>
  <si>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</si>
  <si>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</si>
  <si>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</si>
  <si>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</si>
  <si>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</si>
  <si>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</si>
  <si>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</si>
  <si>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</si>
  <si>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</si>
  <si>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</si>
  <si>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</si>
  <si>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</si>
  <si>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</si>
  <si>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</si>
  <si>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</si>
  <si>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</si>
  <si>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</si>
  <si>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</si>
  <si>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</si>
  <si>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</si>
  <si>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</si>
  <si>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</si>
  <si>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</si>
  <si>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</si>
  <si>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</si>
  <si>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</si>
  <si>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</si>
  <si>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</si>
  <si>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</si>
  <si>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</si>
  <si>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</si>
  <si>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</si>
  <si>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</si>
  <si>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</si>
  <si>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</si>
  <si>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</si>
  <si>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</si>
  <si>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</si>
  <si>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</si>
  <si>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</si>
  <si>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</si>
  <si>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</si>
  <si>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</si>
  <si>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</si>
  <si>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</si>
  <si>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</si>
  <si>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</si>
  <si>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</si>
  <si>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</si>
  <si>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</si>
  <si>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</si>
  <si>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</si>
  <si>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</si>
  <si>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</si>
  <si>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</si>
  <si>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</si>
  <si>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</si>
  <si>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</si>
  <si>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</si>
  <si>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</si>
  <si>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</si>
  <si>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</si>
  <si>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</si>
  <si>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</si>
  <si>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</si>
  <si>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</si>
  <si>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</si>
  <si>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</si>
  <si>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</si>
  <si>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</si>
  <si>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</si>
  <si>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</si>
  <si>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</si>
  <si>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</si>
  <si>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</si>
  <si>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</si>
  <si>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</si>
  <si>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</si>
  <si>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</si>
  <si>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</si>
  <si>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</si>
  <si>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</si>
  <si>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</si>
  <si>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</si>
  <si>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</si>
  <si>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</si>
  <si>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</si>
  <si>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</si>
  <si>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</si>
  <si>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</si>
  <si>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</si>
  <si>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</si>
  <si>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</si>
  <si>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</si>
  <si>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</si>
  <si>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</si>
  <si>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</si>
  <si>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</si>
  <si>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</si>
  <si>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</si>
  <si>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</si>
  <si>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</si>
  <si>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</si>
  <si>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</si>
  <si>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</si>
  <si>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</si>
  <si>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</si>
  <si>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</si>
  <si>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</si>
  <si>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</si>
  <si>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</si>
  <si>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</si>
  <si>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</si>
  <si>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</si>
  <si>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</si>
  <si>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</si>
  <si>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</si>
  <si>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</si>
  <si>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</si>
  <si>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</si>
  <si>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</si>
  <si>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</si>
  <si>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</si>
  <si>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</si>
  <si>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</si>
  <si>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</si>
  <si>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</si>
  <si>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</si>
  <si>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</si>
  <si>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</si>
  <si>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</si>
  <si>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</si>
  <si>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</si>
  <si>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</si>
  <si>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</si>
  <si>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</si>
  <si>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</si>
  <si>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</si>
  <si>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</si>
  <si>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</si>
  <si>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</si>
  <si>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</si>
  <si>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</si>
  <si>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</si>
  <si>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</si>
  <si>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</si>
  <si>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</si>
  <si>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</si>
  <si>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</si>
  <si>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</si>
  <si>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</si>
  <si>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</si>
  <si>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</si>
  <si>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</si>
  <si>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</si>
  <si>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</si>
  <si>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</si>
  <si>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</si>
  <si>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</si>
  <si>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</si>
  <si>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</si>
  <si>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</si>
  <si>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</si>
  <si>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</si>
  <si>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</si>
  <si>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</si>
  <si>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</si>
  <si>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</si>
  <si>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</si>
  <si>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</si>
  <si>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</si>
  <si>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</si>
  <si>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</si>
  <si>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</si>
  <si>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</si>
  <si>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</si>
  <si>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</si>
  <si>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</si>
  <si>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</si>
  <si>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</si>
  <si>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</si>
  <si>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</si>
  <si>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</si>
  <si>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</si>
  <si>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</si>
  <si>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</si>
  <si>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</si>
  <si>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</si>
  <si>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</si>
  <si>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</si>
  <si>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</si>
  <si>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</si>
  <si>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</si>
  <si>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</si>
  <si>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</si>
  <si>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</si>
  <si>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</si>
  <si>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</si>
  <si>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</si>
  <si>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</si>
  <si>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</si>
  <si>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</si>
  <si>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</si>
  <si>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</si>
  <si>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</si>
  <si>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</si>
  <si>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</si>
  <si>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</si>
  <si>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</si>
  <si>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</si>
  <si>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</si>
  <si>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</si>
  <si>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</si>
  <si>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</si>
  <si>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</si>
  <si>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</si>
  <si>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</si>
  <si>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</si>
  <si>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</si>
  <si>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</si>
  <si>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</si>
  <si>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</si>
  <si>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</si>
  <si>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</si>
  <si>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</si>
  <si>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</si>
  <si>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</si>
  <si>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</si>
  <si>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</si>
  <si>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</si>
  <si>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</si>
  <si>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</si>
  <si>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</si>
  <si>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</si>
  <si>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</si>
  <si>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</si>
  <si>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</si>
  <si>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</si>
  <si>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</si>
  <si>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</si>
  <si>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</si>
  <si>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</si>
  <si>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</si>
  <si>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</si>
  <si>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</si>
  <si>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</si>
  <si>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</si>
  <si>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</si>
  <si>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</si>
  <si>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</si>
  <si>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</si>
  <si>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</si>
  <si>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</si>
  <si>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</si>
  <si>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</si>
  <si>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</si>
  <si>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</si>
  <si>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</si>
  <si>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</si>
  <si>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</si>
  <si>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</si>
  <si>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</si>
  <si>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</si>
  <si>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</si>
  <si>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</si>
  <si>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</si>
  <si>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</si>
  <si>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</si>
  <si>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</si>
  <si>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</si>
  <si>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</si>
  <si>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</si>
  <si>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</si>
  <si>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</si>
  <si>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</si>
  <si>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</si>
  <si>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</si>
  <si>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</si>
  <si>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</si>
  <si>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</si>
  <si>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</si>
  <si>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</si>
  <si>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</si>
  <si>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</si>
  <si>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</si>
  <si>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</si>
  <si>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</si>
  <si>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</si>
  <si>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</si>
  <si>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</si>
  <si>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</si>
  <si>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</si>
  <si>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</si>
  <si>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</si>
  <si>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</si>
  <si>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</si>
  <si>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</si>
  <si>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</si>
  <si>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</si>
  <si>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</si>
  <si>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</si>
  <si>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</si>
  <si>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</si>
  <si>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</si>
  <si>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</si>
  <si>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</si>
  <si>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</si>
  <si>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</si>
  <si>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</si>
  <si>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</si>
  <si>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</si>
  <si>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</si>
  <si>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</si>
  <si>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</si>
  <si>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</si>
  <si>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</si>
  <si>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</si>
  <si>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</si>
  <si>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</si>
  <si>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</si>
  <si>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</si>
  <si>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</si>
  <si>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</si>
  <si>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</si>
  <si>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</si>
  <si>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</si>
  <si>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</si>
  <si>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</si>
  <si>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</si>
  <si>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</si>
  <si>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</si>
  <si>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</si>
  <si>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</si>
  <si>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</si>
  <si>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</si>
  <si>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</si>
  <si>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</si>
  <si>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</si>
  <si>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</si>
  <si>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</si>
  <si>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</si>
  <si>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</si>
  <si>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</si>
  <si>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</si>
  <si>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</si>
  <si>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</si>
  <si>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</si>
  <si>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</si>
  <si>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</si>
  <si>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</si>
  <si>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</si>
  <si>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</si>
  <si>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</si>
  <si>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</si>
  <si>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</si>
  <si>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</si>
  <si>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</si>
  <si>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</si>
  <si>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</si>
  <si>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</si>
  <si>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</si>
  <si>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</si>
  <si>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</si>
  <si>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</si>
  <si>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</si>
  <si>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</si>
  <si>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</si>
  <si>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</si>
  <si>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</si>
  <si>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</si>
  <si>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</si>
  <si>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</si>
  <si>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</si>
  <si>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</si>
  <si>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</si>
  <si>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</si>
  <si>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</si>
  <si>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</si>
  <si>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</si>
  <si>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</si>
  <si>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</si>
  <si>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</si>
  <si>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</si>
  <si>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</si>
  <si>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</si>
  <si>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</si>
  <si>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</si>
  <si>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</si>
  <si>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</si>
  <si>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</si>
  <si>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</si>
  <si>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</si>
  <si>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</si>
  <si>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</si>
  <si>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</si>
  <si>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</si>
  <si>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</si>
  <si>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</si>
  <si>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</si>
  <si>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</si>
  <si>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</si>
  <si>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</si>
  <si>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</si>
  <si>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</si>
  <si>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</si>
  <si>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</si>
  <si>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</si>
  <si>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</si>
  <si>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</si>
  <si>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</si>
  <si>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</si>
  <si>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</si>
  <si>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</si>
  <si>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</si>
  <si>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</si>
  <si>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</si>
  <si>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</si>
  <si>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</si>
  <si>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</si>
  <si>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</si>
  <si>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</si>
  <si>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</si>
  <si>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</si>
  <si>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</si>
  <si>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</si>
  <si>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</si>
  <si>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</si>
  <si>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</si>
  <si>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</si>
  <si>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</si>
  <si>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</si>
  <si>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</si>
  <si>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</si>
  <si>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</si>
  <si>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</si>
  <si>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</si>
  <si>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</si>
  <si>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</si>
  <si>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</si>
  <si>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</si>
  <si>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</si>
  <si>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</si>
  <si>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</si>
  <si>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</si>
  <si>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</si>
  <si>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</si>
  <si>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</si>
  <si>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</si>
  <si>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</si>
  <si>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</si>
  <si>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</si>
  <si>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</si>
  <si>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</si>
  <si>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</si>
  <si>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</si>
  <si>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</si>
  <si>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</si>
  <si>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</si>
  <si>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</si>
  <si>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</si>
  <si>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</si>
  <si>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</si>
  <si>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</si>
  <si>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</si>
  <si>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</si>
  <si>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</si>
  <si>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</si>
  <si>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</si>
  <si>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</si>
  <si>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</si>
  <si>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</si>
  <si>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</si>
  <si>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</si>
  <si>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</si>
  <si>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</si>
  <si>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</si>
  <si>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</si>
  <si>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</si>
  <si>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</si>
  <si>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</si>
  <si>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</si>
  <si>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</si>
  <si>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</si>
  <si>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</si>
  <si>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</si>
  <si>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</si>
  <si>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</si>
  <si>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</si>
  <si>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</si>
  <si>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</si>
  <si>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</si>
  <si>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</si>
  <si>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</si>
  <si>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</si>
  <si>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</si>
  <si>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</si>
  <si>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</si>
  <si>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</si>
  <si>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</si>
  <si>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</si>
  <si>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</si>
  <si>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</si>
  <si>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</si>
  <si>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</si>
  <si>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</si>
  <si>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</si>
  <si>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</si>
  <si>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</si>
  <si>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</si>
  <si>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</si>
  <si>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</si>
  <si>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</si>
  <si>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</si>
  <si>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</si>
  <si>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</si>
  <si>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</si>
  <si>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</si>
  <si>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</si>
  <si>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</si>
  <si>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</si>
  <si>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</si>
  <si>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</si>
  <si>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</si>
  <si>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</si>
  <si>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</si>
  <si>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</si>
  <si>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</si>
  <si>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</si>
  <si>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</si>
  <si>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</si>
  <si>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</si>
  <si>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</si>
  <si>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</si>
  <si>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</si>
  <si>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</si>
  <si>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</si>
  <si>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</si>
  <si>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</si>
  <si>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</si>
  <si>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</si>
  <si>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</si>
  <si>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</si>
  <si>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</si>
  <si>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</si>
  <si>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</si>
  <si>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</si>
  <si>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</si>
  <si>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</si>
  <si>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</si>
  <si>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</si>
  <si>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</si>
  <si>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</si>
  <si>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</si>
  <si>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</si>
  <si>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</si>
  <si>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</si>
  <si>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</si>
  <si>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</si>
  <si>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</si>
  <si>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</si>
  <si>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</si>
  <si>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</si>
  <si>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</si>
  <si>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</si>
  <si>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</si>
  <si>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</si>
  <si>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</si>
  <si>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</si>
  <si>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</si>
  <si>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</si>
  <si>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</si>
  <si>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</si>
  <si>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</si>
  <si>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</si>
  <si>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</si>
  <si>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</si>
  <si>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</si>
  <si>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</si>
  <si>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</si>
  <si>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</si>
  <si>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</si>
  <si>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</si>
  <si>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</si>
  <si>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</si>
  <si>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</si>
  <si>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</si>
  <si>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</si>
  <si>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</si>
  <si>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</si>
  <si>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</si>
  <si>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</si>
  <si>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</si>
  <si>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</si>
  <si>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</si>
  <si>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</si>
  <si>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</si>
  <si>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</si>
  <si>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</si>
  <si>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</si>
  <si>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</si>
  <si>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</si>
  <si>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</si>
  <si>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</si>
  <si>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</si>
  <si>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</si>
  <si>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</si>
  <si>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</si>
  <si>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</si>
  <si>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</si>
  <si>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</si>
  <si>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</si>
  <si>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</si>
  <si>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</si>
  <si>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</si>
  <si>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</si>
  <si>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</si>
  <si>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</si>
  <si>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</si>
  <si>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</si>
  <si>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</si>
  <si>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</si>
  <si>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</si>
  <si>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</si>
  <si>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</si>
  <si>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</si>
  <si>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</si>
  <si>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</si>
  <si>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</si>
  <si>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</si>
  <si>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</si>
  <si>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</si>
  <si>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</si>
  <si>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</si>
  <si>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</si>
  <si>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</si>
  <si>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</si>
  <si>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</si>
  <si>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</si>
  <si>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</si>
  <si>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</si>
  <si>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</si>
  <si>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</si>
  <si>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</si>
  <si>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</si>
  <si>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</si>
  <si>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</si>
  <si>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</si>
  <si>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</si>
  <si>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</si>
  <si>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</si>
  <si>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</si>
  <si>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</si>
  <si>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</si>
  <si>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</si>
  <si>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</si>
  <si>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</si>
  <si>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</si>
  <si>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</si>
  <si>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</si>
  <si>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</si>
  <si>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</si>
  <si>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</si>
  <si>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</si>
  <si>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</si>
  <si>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</si>
  <si>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</si>
  <si>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</si>
  <si>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</si>
  <si>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</si>
  <si>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</si>
  <si>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</si>
  <si>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</si>
  <si>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</si>
  <si>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</si>
  <si>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</si>
  <si>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</si>
  <si>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</si>
  <si>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</si>
  <si>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</si>
  <si>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</si>
  <si>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</si>
  <si>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</si>
  <si>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</si>
  <si>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</si>
  <si>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</si>
  <si>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</si>
  <si>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</si>
  <si>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</si>
  <si>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</si>
  <si>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</si>
  <si>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</si>
  <si>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</si>
  <si>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</si>
  <si>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</si>
  <si>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</si>
  <si>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</si>
  <si>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</si>
  <si>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</si>
  <si>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</si>
  <si>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</si>
  <si>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</si>
  <si>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</si>
  <si>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</si>
  <si>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</si>
  <si>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</si>
  <si>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</si>
  <si>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</si>
  <si>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</si>
  <si>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</si>
  <si>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</si>
  <si>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</si>
  <si>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</si>
  <si>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</si>
  <si>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</si>
  <si>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</si>
  <si>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</si>
  <si>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</si>
  <si>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</si>
  <si>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</si>
  <si>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</si>
  <si>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</si>
  <si>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</si>
  <si>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</si>
  <si>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</si>
  <si>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</si>
  <si>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</si>
  <si>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</si>
  <si>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</si>
  <si>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</si>
  <si>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</si>
  <si>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</si>
  <si>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</si>
  <si>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</si>
  <si>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</si>
  <si>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</si>
  <si>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</si>
  <si>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</si>
  <si>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</si>
  <si>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</si>
  <si>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</si>
  <si>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</si>
  <si>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</si>
  <si>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</si>
  <si>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</si>
  <si>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</si>
  <si>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</si>
  <si>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</si>
  <si>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</si>
  <si>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</si>
  <si>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</si>
  <si>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</si>
  <si>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</si>
  <si>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</si>
  <si>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</si>
  <si>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</si>
  <si>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</si>
  <si>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</si>
  <si>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</si>
  <si>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</si>
  <si>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</si>
  <si>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</si>
  <si>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</si>
  <si>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</si>
  <si>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</si>
  <si>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</si>
  <si>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</si>
  <si>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</si>
  <si>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</si>
  <si>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</si>
  <si>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</si>
  <si>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</si>
  <si>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</si>
  <si>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</si>
  <si>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</si>
  <si>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</si>
  <si>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</si>
  <si>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</si>
  <si>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</si>
  <si>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</si>
  <si>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</si>
  <si>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</si>
  <si>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</si>
  <si>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</si>
  <si>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</si>
  <si>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</si>
  <si>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</si>
  <si>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</si>
  <si>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</si>
  <si>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</si>
  <si>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</si>
  <si>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</si>
  <si>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</si>
  <si>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</si>
  <si>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</si>
  <si>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</si>
  <si>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</si>
  <si>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</si>
  <si>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</si>
  <si>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</si>
  <si>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</si>
  <si>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</si>
  <si>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</si>
  <si>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</si>
  <si>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</si>
  <si>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</si>
  <si>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</si>
  <si>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</si>
  <si>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</si>
  <si>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</si>
  <si>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</si>
  <si>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</si>
  <si>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</si>
  <si>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</si>
  <si>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</si>
  <si>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</si>
  <si>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</si>
  <si>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</si>
  <si>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</si>
  <si>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</si>
  <si>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</si>
  <si>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</si>
  <si>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</si>
  <si>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</si>
  <si>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</si>
  <si>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</si>
  <si>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</si>
  <si>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</si>
  <si>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</si>
  <si>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</si>
  <si>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</si>
  <si>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</si>
  <si>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</si>
  <si>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</si>
  <si>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</si>
  <si>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</si>
  <si>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</si>
  <si>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</si>
  <si>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</si>
  <si>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</si>
  <si>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</si>
  <si>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</si>
  <si>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</si>
  <si>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</si>
  <si>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</si>
  <si>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</si>
  <si>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</si>
  <si>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</si>
  <si>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</si>
  <si>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</si>
  <si>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</si>
  <si>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</si>
  <si>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</si>
  <si>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</si>
  <si>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</si>
  <si>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</si>
  <si>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</si>
  <si>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</si>
  <si>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</si>
  <si>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</si>
  <si>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</si>
  <si>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</si>
  <si>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</si>
  <si>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</si>
  <si>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</si>
  <si>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</si>
  <si>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</si>
  <si>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</si>
  <si>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</si>
  <si>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</si>
  <si>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</si>
  <si>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</si>
  <si>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</si>
  <si>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</si>
  <si>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</si>
  <si>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</si>
  <si>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</si>
  <si>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</si>
  <si>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</si>
  <si>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</si>
  <si>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</si>
  <si>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</si>
  <si>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</si>
  <si>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</si>
  <si>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</si>
  <si>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</si>
  <si>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</si>
  <si>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</si>
  <si>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</si>
  <si>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</si>
  <si>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</si>
  <si>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</si>
  <si>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</si>
  <si>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</si>
  <si>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</si>
  <si>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</si>
  <si>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</si>
  <si>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</si>
  <si>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</si>
  <si>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</si>
  <si>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</si>
  <si>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</si>
  <si>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</si>
  <si>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</si>
  <si>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</si>
  <si>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</si>
  <si>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</si>
  <si>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</si>
  <si>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</si>
  <si>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</si>
  <si>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</si>
  <si>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</si>
  <si>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</si>
  <si>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</si>
  <si>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</si>
  <si>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</si>
  <si>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</si>
  <si>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</si>
  <si>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</si>
  <si>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</si>
  <si>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</si>
  <si>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</si>
  <si>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</si>
  <si>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</si>
  <si>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</si>
  <si>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</si>
  <si>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</si>
  <si>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</si>
  <si>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</si>
  <si>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</si>
  <si>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</si>
  <si>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</si>
  <si>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</si>
  <si>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</si>
  <si>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</si>
  <si>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</si>
  <si>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</si>
  <si>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</si>
  <si>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</si>
  <si>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</si>
  <si>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</si>
  <si>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</si>
  <si>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</si>
  <si>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</si>
  <si>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</si>
  <si>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</si>
  <si>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</si>
  <si>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</si>
  <si>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</si>
  <si>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</si>
  <si>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</si>
  <si>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</si>
  <si>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</si>
  <si>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</si>
  <si>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</si>
  <si>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</si>
  <si>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</si>
  <si>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</si>
  <si>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</si>
  <si>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</si>
  <si>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</si>
  <si>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</si>
  <si>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</si>
  <si>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</si>
  <si>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</si>
  <si>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</si>
  <si>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</si>
  <si>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</si>
  <si>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</si>
  <si>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</si>
  <si>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</si>
  <si>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</si>
  <si>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</si>
  <si>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</si>
  <si>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</si>
  <si>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</si>
  <si>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</si>
  <si>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</si>
  <si>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</si>
  <si>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</si>
  <si>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</si>
  <si>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</si>
  <si>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</si>
  <si>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</si>
  <si>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</si>
  <si>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</si>
  <si>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</si>
  <si>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</si>
  <si>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</si>
  <si>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</si>
  <si>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</si>
  <si>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</si>
  <si>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</si>
  <si>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</si>
  <si>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</si>
  <si>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</si>
  <si>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</si>
  <si>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</si>
  <si>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</si>
  <si>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</si>
  <si>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</si>
  <si>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</si>
  <si>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</si>
  <si>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</si>
  <si>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</si>
  <si>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</si>
  <si>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</si>
  <si>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</si>
  <si>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</si>
  <si>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</si>
  <si>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</si>
  <si>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</si>
  <si>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</si>
  <si>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</si>
  <si>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</si>
  <si>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</si>
  <si>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</si>
  <si>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</si>
  <si>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</si>
  <si>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</si>
  <si>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</si>
  <si>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</si>
  <si>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</si>
  <si>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</si>
  <si>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</si>
  <si>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</si>
  <si>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</si>
  <si>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</si>
  <si>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</si>
  <si>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</si>
  <si>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</si>
  <si>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</si>
  <si>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</si>
  <si>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</si>
  <si>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</si>
  <si>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</si>
  <si>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</si>
  <si>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</si>
  <si>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</si>
  <si>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</si>
  <si>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</si>
  <si>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</si>
  <si>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</si>
  <si>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</si>
  <si>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</si>
  <si>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</si>
  <si>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</si>
  <si>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</si>
  <si>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</si>
  <si>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</si>
  <si>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</si>
  <si>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</si>
  <si>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</si>
  <si>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</si>
  <si>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</si>
  <si>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</si>
  <si>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</si>
  <si>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</si>
  <si>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</si>
  <si>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</si>
  <si>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</si>
  <si>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</si>
  <si>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</si>
  <si>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</si>
  <si>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</si>
  <si>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</si>
  <si>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</si>
  <si>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</si>
  <si>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</si>
  <si>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</si>
  <si>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</si>
  <si>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</si>
  <si>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</si>
  <si>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</si>
  <si>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</si>
  <si>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</si>
  <si>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</si>
  <si>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</si>
  <si>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</si>
  <si>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</si>
  <si>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</si>
  <si>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</si>
  <si>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</si>
  <si>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</si>
  <si>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</si>
  <si>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</si>
  <si>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</si>
  <si>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</si>
  <si>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</si>
  <si>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</si>
  <si>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</si>
  <si>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</si>
  <si>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</si>
  <si>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</si>
  <si>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</si>
  <si>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</si>
  <si>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</si>
  <si>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</si>
  <si>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</si>
  <si>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</si>
  <si>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</si>
  <si>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</si>
  <si>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</si>
  <si>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</si>
  <si>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</si>
  <si>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</si>
  <si>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</si>
  <si>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</si>
  <si>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</si>
  <si>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</si>
  <si>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</si>
  <si>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</si>
  <si>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</si>
  <si>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</si>
  <si>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</si>
  <si>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</si>
  <si>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</si>
  <si>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</si>
  <si>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</si>
  <si>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</si>
  <si>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</si>
  <si>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</si>
  <si>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</si>
  <si>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</si>
  <si>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</si>
  <si>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</si>
  <si>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</si>
  <si>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</si>
  <si>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</si>
  <si>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</si>
  <si>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</si>
  <si>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</si>
  <si>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</si>
  <si>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</si>
  <si>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</si>
  <si>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</si>
  <si>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</si>
  <si>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</si>
  <si>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</si>
  <si>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</si>
  <si>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</si>
  <si>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</si>
  <si>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</si>
  <si>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</si>
  <si>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</si>
  <si>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</si>
  <si>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</si>
  <si>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</si>
  <si>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</si>
  <si>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</si>
  <si>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</si>
  <si>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</si>
  <si>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</si>
  <si>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</si>
  <si>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</si>
  <si>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</si>
  <si>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</si>
  <si>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</si>
  <si>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</si>
  <si>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</si>
  <si>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</si>
  <si>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</si>
  <si>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</si>
  <si>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</si>
  <si>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</si>
  <si>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</si>
  <si>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</si>
  <si>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</si>
  <si>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</si>
  <si>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</si>
  <si>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</si>
  <si>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</si>
  <si>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</si>
  <si>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</si>
  <si>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</si>
  <si>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</si>
  <si>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</si>
  <si>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</si>
  <si>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</si>
  <si>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</si>
  <si>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</si>
  <si>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</si>
  <si>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</si>
  <si>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</si>
  <si>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</si>
  <si>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</si>
  <si>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</si>
  <si>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</si>
  <si>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</si>
  <si>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</si>
  <si>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</si>
  <si>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</si>
  <si>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</si>
  <si>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</si>
  <si>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</si>
  <si>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</si>
  <si>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</si>
  <si>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</si>
  <si>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</si>
  <si>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</si>
  <si>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</si>
  <si>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</si>
  <si>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</si>
  <si>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</si>
  <si>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</si>
  <si>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</si>
  <si>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</si>
  <si>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</si>
  <si>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</si>
  <si>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</si>
  <si>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</si>
  <si>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</si>
  <si>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</si>
  <si>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</si>
  <si>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</si>
  <si>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</si>
  <si>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</si>
  <si>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</si>
  <si>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</si>
  <si>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</si>
  <si>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</si>
  <si>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</si>
  <si>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</si>
  <si>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</si>
  <si>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</si>
  <si>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</si>
  <si>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</si>
  <si>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</si>
  <si>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</si>
  <si>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</si>
  <si>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</si>
  <si>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</si>
  <si>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</si>
  <si>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</si>
  <si>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</si>
  <si>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</si>
  <si>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</si>
  <si>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</si>
  <si>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</si>
  <si>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</si>
  <si>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</si>
  <si>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</si>
  <si>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</si>
  <si>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</si>
  <si>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</si>
  <si>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</si>
  <si>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</si>
  <si>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</si>
  <si>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</si>
  <si>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</si>
  <si>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</si>
  <si>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</si>
  <si>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</si>
  <si>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</si>
  <si>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</si>
  <si>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</si>
  <si>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</si>
  <si>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</si>
  <si>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</si>
  <si>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</si>
  <si>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</si>
  <si>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</si>
  <si>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</si>
  <si>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</si>
  <si>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</si>
  <si>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</si>
  <si>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</si>
  <si>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</si>
  <si>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</si>
  <si>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</si>
  <si>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</si>
  <si>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</si>
  <si>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</si>
  <si>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</si>
  <si>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</si>
  <si>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</si>
  <si>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</si>
  <si>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</si>
  <si>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</si>
  <si>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</si>
  <si>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</si>
  <si>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</si>
  <si>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</si>
  <si>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</si>
  <si>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</si>
  <si>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</si>
  <si>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</si>
  <si>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</si>
  <si>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</si>
  <si>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</si>
  <si>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</si>
  <si>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</si>
  <si>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</si>
  <si>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</si>
  <si>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</si>
  <si>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</si>
  <si>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</si>
  <si>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</si>
  <si>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</si>
  <si>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</si>
  <si>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</si>
  <si>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</si>
  <si>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</si>
  <si>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</si>
  <si>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</si>
  <si>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</si>
  <si>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</si>
  <si>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</si>
  <si>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</si>
  <si>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</si>
  <si>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</si>
  <si>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</si>
  <si>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</si>
  <si>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</si>
  <si>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</si>
  <si>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</si>
  <si>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</si>
  <si>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</si>
  <si>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</si>
  <si>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</si>
  <si>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</si>
  <si>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</si>
  <si>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</si>
  <si>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</si>
  <si>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</si>
  <si>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</si>
  <si>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</si>
  <si>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</si>
  <si>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</si>
  <si>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</si>
  <si>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</si>
  <si>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</si>
  <si>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</si>
  <si>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</si>
  <si>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</si>
  <si>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</si>
  <si>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</si>
  <si>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</si>
  <si>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</si>
  <si>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</si>
  <si>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</si>
  <si>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</si>
  <si>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</si>
  <si>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</si>
  <si>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</si>
  <si>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</si>
  <si>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</si>
  <si>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</si>
  <si>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</si>
  <si>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</si>
  <si>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</si>
  <si>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</si>
  <si>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</si>
  <si>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</si>
  <si>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</si>
  <si>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</si>
  <si>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</si>
  <si>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</si>
  <si>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</si>
  <si>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</si>
  <si>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</si>
  <si>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</si>
  <si>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</si>
  <si>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</si>
  <si>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</si>
  <si>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</si>
  <si>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</si>
  <si>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</si>
  <si>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</si>
  <si>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</si>
  <si>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</si>
  <si>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</si>
  <si>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</si>
  <si>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</si>
  <si>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</si>
  <si>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</si>
  <si>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</si>
  <si>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</si>
  <si>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</si>
  <si>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</si>
  <si>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</si>
  <si>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</si>
  <si>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</si>
  <si>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</si>
  <si>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</si>
  <si>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</si>
  <si>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</si>
  <si>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</si>
  <si>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</si>
  <si>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</si>
  <si>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</si>
  <si>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</si>
  <si>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</si>
  <si>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</si>
  <si>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</si>
  <si>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</si>
  <si>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</si>
  <si>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</si>
  <si>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</si>
  <si>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</si>
  <si>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</si>
  <si>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</si>
  <si>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</si>
  <si>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</si>
  <si>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</si>
  <si>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</si>
  <si>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</si>
  <si>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</si>
  <si>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</si>
  <si>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</si>
  <si>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</si>
  <si>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</si>
  <si>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</si>
  <si>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</si>
  <si>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</si>
  <si>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</si>
  <si>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</si>
  <si>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</si>
  <si>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</si>
  <si>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</si>
  <si>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</si>
  <si>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</si>
  <si>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</si>
  <si>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</si>
  <si>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</si>
  <si>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</si>
  <si>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</si>
  <si>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</si>
  <si>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</si>
  <si>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</si>
  <si>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</si>
  <si>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</si>
  <si>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</si>
  <si>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</si>
  <si>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</si>
  <si>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</si>
  <si>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</si>
  <si>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</si>
  <si>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</si>
  <si>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</si>
  <si>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</si>
  <si>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</si>
  <si>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</si>
  <si>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</si>
  <si>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</si>
  <si>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</si>
  <si>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</si>
  <si>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</si>
  <si>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</si>
  <si>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</si>
  <si>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</si>
  <si>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</si>
  <si>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</si>
  <si>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</si>
  <si>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</si>
  <si>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</si>
  <si>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</si>
  <si>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</si>
  <si>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</si>
  <si>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</si>
  <si>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</si>
  <si>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</si>
  <si>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</si>
  <si>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</si>
  <si>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</si>
  <si>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</si>
  <si>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</si>
  <si>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</si>
  <si>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</si>
  <si>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</si>
  <si>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</si>
  <si>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</si>
  <si>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</si>
  <si>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</si>
  <si>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</si>
  <si>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</si>
  <si>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</si>
  <si>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</si>
  <si>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</si>
  <si>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</si>
  <si>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</si>
  <si>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</si>
  <si>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</si>
  <si>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</si>
  <si>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</si>
  <si>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</si>
  <si>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</si>
  <si>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</si>
  <si>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</si>
  <si>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</si>
  <si>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</si>
  <si>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</si>
  <si>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</si>
  <si>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</si>
  <si>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</si>
  <si>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</si>
  <si>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</si>
  <si>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</si>
  <si>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</si>
  <si>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</si>
  <si>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</si>
  <si>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</si>
  <si>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</si>
  <si>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</si>
  <si>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</si>
  <si>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</si>
  <si>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</si>
  <si>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</si>
  <si>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</si>
  <si>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</si>
  <si>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</si>
  <si>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</si>
  <si>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</si>
  <si>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</si>
  <si>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</si>
  <si>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</si>
  <si>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</si>
  <si>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</si>
  <si>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</si>
  <si>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</si>
  <si>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</si>
  <si>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</si>
  <si>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</si>
  <si>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</si>
  <si>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</si>
  <si>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</si>
  <si>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</si>
  <si>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</si>
  <si>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</si>
  <si>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</si>
  <si>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</si>
  <si>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</si>
  <si>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</si>
  <si>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</si>
  <si>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</si>
  <si>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</si>
  <si>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</si>
  <si>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</si>
  <si>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</si>
  <si>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</si>
  <si>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</si>
  <si>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</si>
  <si>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</si>
  <si>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</si>
  <si>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</si>
  <si>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</si>
  <si>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</si>
  <si>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</si>
  <si>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</si>
  <si>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</si>
  <si>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</si>
  <si>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</si>
  <si>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</si>
  <si>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</si>
  <si>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</si>
  <si>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</si>
  <si>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</si>
  <si>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</si>
  <si>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</si>
  <si>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</si>
  <si>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</si>
  <si>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</si>
  <si>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</si>
  <si>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</si>
  <si>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</si>
  <si>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</si>
  <si>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</si>
  <si>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</si>
  <si>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</si>
  <si>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</si>
  <si>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</si>
  <si>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</si>
  <si>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</si>
  <si>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</si>
  <si>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</si>
  <si>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</si>
  <si>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</si>
  <si>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</si>
  <si>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</si>
  <si>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</si>
  <si>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</si>
  <si>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</si>
  <si>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</si>
  <si>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</si>
  <si>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</si>
  <si>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</si>
  <si>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</si>
  <si>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</si>
  <si>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</si>
  <si>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</si>
  <si>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</si>
  <si>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</si>
  <si>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</si>
  <si>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</si>
  <si>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</si>
  <si>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</si>
  <si>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</si>
  <si>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</si>
  <si>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</si>
  <si>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</si>
  <si>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</si>
  <si>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</si>
  <si>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</si>
  <si>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</si>
  <si>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</si>
  <si>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</si>
  <si>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</si>
  <si>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</si>
  <si>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</si>
  <si>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</si>
  <si>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</si>
  <si>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</si>
  <si>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</si>
  <si>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</si>
  <si>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</si>
  <si>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</si>
  <si>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</si>
  <si>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</si>
  <si>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</si>
  <si>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</si>
  <si>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</si>
  <si>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</si>
  <si>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</si>
  <si>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</si>
  <si>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</si>
  <si>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</si>
  <si>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</si>
  <si>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</si>
  <si>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</si>
  <si>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</si>
  <si>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</si>
  <si>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</si>
  <si>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</si>
  <si>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</si>
  <si>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</si>
  <si>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</si>
  <si>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</si>
  <si>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</si>
  <si>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</si>
  <si>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</si>
  <si>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</si>
  <si>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</si>
  <si>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</si>
  <si>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</si>
  <si>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</si>
  <si>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</si>
  <si>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</si>
  <si>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</si>
  <si>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</si>
  <si>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</si>
  <si>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</si>
  <si>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</si>
  <si>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</si>
  <si>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</si>
  <si>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</si>
  <si>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</si>
  <si>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</si>
  <si>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</si>
  <si>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</si>
  <si>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</si>
  <si>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</si>
  <si>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</si>
  <si>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</si>
  <si>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</si>
  <si>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</si>
  <si>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</si>
  <si>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</si>
  <si>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</si>
  <si>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</si>
  <si>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</si>
  <si>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</si>
  <si>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</si>
  <si>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</si>
  <si>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</si>
  <si>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</si>
  <si>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</si>
  <si>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</si>
  <si>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</si>
  <si>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</si>
  <si>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</si>
  <si>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</si>
  <si>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</si>
  <si>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</si>
  <si>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</si>
  <si>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</si>
  <si>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</si>
  <si>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</si>
  <si>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</si>
  <si>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</si>
  <si>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</si>
  <si>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</si>
  <si>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</si>
  <si>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</si>
  <si>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</si>
  <si>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</si>
  <si>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</si>
  <si>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</si>
  <si>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</si>
  <si>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</si>
  <si>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</si>
  <si>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</si>
  <si>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</si>
  <si>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</si>
  <si>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</si>
  <si>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</si>
  <si>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</si>
  <si>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</si>
  <si>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</si>
  <si>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</si>
  <si>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</si>
  <si>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</si>
  <si>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</si>
  <si>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</si>
  <si>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</si>
  <si>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</si>
  <si>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</si>
  <si>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</si>
  <si>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</si>
  <si>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</si>
  <si>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</si>
  <si>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</si>
  <si>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</si>
  <si>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</si>
  <si>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</si>
  <si>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</si>
  <si>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</si>
  <si>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</si>
  <si>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</si>
  <si>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</si>
  <si>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</si>
  <si>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</si>
  <si>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</si>
  <si>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</si>
  <si>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</si>
  <si>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</si>
  <si>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</si>
  <si>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</si>
  <si>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</si>
  <si>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</si>
  <si>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</si>
  <si>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</si>
  <si>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</si>
  <si>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</si>
  <si>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</si>
  <si>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</si>
  <si>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</si>
  <si>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</si>
  <si>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</si>
  <si>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</si>
  <si>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</si>
  <si>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</si>
  <si>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</si>
  <si>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</si>
  <si>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</si>
  <si>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</si>
  <si>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</si>
  <si>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</si>
  <si>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</si>
  <si>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</si>
  <si>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</si>
  <si>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</si>
  <si>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</si>
  <si>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</si>
  <si>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</si>
  <si>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</si>
  <si>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</si>
  <si>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</si>
  <si>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</si>
  <si>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</si>
  <si>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</si>
  <si>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</si>
  <si>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</si>
  <si>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</si>
  <si>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</si>
  <si>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</si>
  <si>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</si>
  <si>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</si>
  <si>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</si>
  <si>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</si>
  <si>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</si>
  <si>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</si>
  <si>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</si>
  <si>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</si>
  <si>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</si>
  <si>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</si>
  <si>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</si>
  <si>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</si>
  <si>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</si>
  <si>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</si>
  <si>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</si>
  <si>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</si>
  <si>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</si>
  <si>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</si>
  <si>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</si>
  <si>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</si>
  <si>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</si>
  <si>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</si>
  <si>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</si>
  <si>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</si>
  <si>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</si>
  <si>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</si>
  <si>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</si>
  <si>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</si>
  <si>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</si>
  <si>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</si>
  <si>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</si>
  <si>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</si>
  <si>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</si>
  <si>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</si>
  <si>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</si>
  <si>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</si>
  <si>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</si>
  <si>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</si>
  <si>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</si>
  <si>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</si>
  <si>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</si>
  <si>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</si>
  <si>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</si>
  <si>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</si>
  <si>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</si>
  <si>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</si>
  <si>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</si>
  <si>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</si>
  <si>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</si>
  <si>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</si>
  <si>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</si>
  <si>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</si>
  <si>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</si>
  <si>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</si>
  <si>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</si>
  <si>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</si>
  <si>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</si>
  <si>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</si>
  <si>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</si>
  <si>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</si>
  <si>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</si>
  <si>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</si>
  <si>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</si>
  <si>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</si>
  <si>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</si>
  <si>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</si>
  <si>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</si>
  <si>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</si>
  <si>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</si>
  <si>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</si>
  <si>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</si>
  <si>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</si>
  <si>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</si>
  <si>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</si>
  <si>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</si>
  <si>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</si>
  <si>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</si>
  <si>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</si>
  <si>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</si>
  <si>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</si>
  <si>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</si>
  <si>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</si>
  <si>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</si>
  <si>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</si>
  <si>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</si>
  <si>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</si>
  <si>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</si>
  <si>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</si>
  <si>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</si>
  <si>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</si>
  <si>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</si>
  <si>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</si>
  <si>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</si>
  <si>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</si>
  <si>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</si>
  <si>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</si>
  <si>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</si>
  <si>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</si>
  <si>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</si>
  <si>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</si>
  <si>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</si>
  <si>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</si>
  <si>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</si>
  <si>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</si>
  <si>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</si>
  <si>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</si>
  <si>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</si>
  <si>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</si>
  <si>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</si>
  <si>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</si>
  <si>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</si>
  <si>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</si>
  <si>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</si>
  <si>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</si>
  <si>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</si>
  <si>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</si>
  <si>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</si>
  <si>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</si>
  <si>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</si>
  <si>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</si>
  <si>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</si>
  <si>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</si>
  <si>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</si>
  <si>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</si>
  <si>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</si>
  <si>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</si>
  <si>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</si>
  <si>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</si>
  <si>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</si>
  <si>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</si>
  <si>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</si>
  <si>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</si>
  <si>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</si>
  <si>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</si>
  <si>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</si>
  <si>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</si>
  <si>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</si>
  <si>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</si>
  <si>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</si>
  <si>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</si>
  <si>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</si>
  <si>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</si>
  <si>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</si>
  <si>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</si>
  <si>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</si>
  <si>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</si>
  <si>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</si>
  <si>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</si>
  <si>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</si>
  <si>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</si>
  <si>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</si>
  <si>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</si>
  <si>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</si>
  <si>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</si>
  <si>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</si>
  <si>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</si>
  <si>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</si>
  <si>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</si>
  <si>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</si>
  <si>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</si>
  <si>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</si>
  <si>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</si>
  <si>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</si>
  <si>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</si>
  <si>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</si>
  <si>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</si>
  <si>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</si>
  <si>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</si>
  <si>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</si>
  <si>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</si>
  <si>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</si>
  <si>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</si>
  <si>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</si>
  <si>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</si>
  <si>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</si>
  <si>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</si>
  <si>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</si>
  <si>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</si>
  <si>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</si>
  <si>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</si>
  <si>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</si>
  <si>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</si>
  <si>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</si>
  <si>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</si>
  <si>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</si>
  <si>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</si>
  <si>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</si>
  <si>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</si>
  <si>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</si>
  <si>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</si>
  <si>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</si>
  <si>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</si>
  <si>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</si>
  <si>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</si>
  <si>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</si>
  <si>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</si>
  <si>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</si>
  <si>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</si>
  <si>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</si>
  <si>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</si>
  <si>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</si>
  <si>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</si>
  <si>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</si>
  <si>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</si>
  <si>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</si>
  <si>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</si>
  <si>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</si>
  <si>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</si>
  <si>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</si>
  <si>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</si>
  <si>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</si>
  <si>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</si>
  <si>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</si>
  <si>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</si>
  <si>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</si>
  <si>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</si>
  <si>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</si>
  <si>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</si>
  <si>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</si>
  <si>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</si>
  <si>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</si>
  <si>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</si>
  <si>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</si>
  <si>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</si>
  <si>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</si>
  <si>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</si>
  <si>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</si>
  <si>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</si>
  <si>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</si>
  <si>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</si>
  <si>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</si>
  <si>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</si>
  <si>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</si>
  <si>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</si>
  <si>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</si>
  <si>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</si>
  <si>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</si>
  <si>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</si>
  <si>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</si>
  <si>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</si>
  <si>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</si>
  <si>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</si>
  <si>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</si>
  <si>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</si>
  <si>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</si>
  <si>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</si>
  <si>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</si>
  <si>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</si>
  <si>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</si>
  <si>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</si>
  <si>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</si>
  <si>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</si>
  <si>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</si>
  <si>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</si>
  <si>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</si>
  <si>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</si>
  <si>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</si>
  <si>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</si>
  <si>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</si>
  <si>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</si>
  <si>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</si>
  <si>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</si>
  <si>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</si>
  <si>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</si>
  <si>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</si>
  <si>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</si>
  <si>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</si>
  <si>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</si>
  <si>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</si>
  <si>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</si>
  <si>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</si>
  <si>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</si>
  <si>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</si>
  <si>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</si>
  <si>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</si>
  <si>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</si>
  <si>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</si>
  <si>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</si>
  <si>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</si>
  <si>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</si>
  <si>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</si>
  <si>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</si>
  <si>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</si>
  <si>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</si>
  <si>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</si>
  <si>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</si>
  <si>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</si>
  <si>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</si>
  <si>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</si>
  <si>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</si>
  <si>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</si>
  <si>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</si>
  <si>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</si>
  <si>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</si>
  <si>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</si>
  <si>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</si>
  <si>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</si>
  <si>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</si>
  <si>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</si>
  <si>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</si>
  <si>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</si>
  <si>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</si>
  <si>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</si>
  <si>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</si>
  <si>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</si>
  <si>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</si>
  <si>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</si>
  <si>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</si>
  <si>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</si>
  <si>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</si>
  <si>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</si>
  <si>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</si>
  <si>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</si>
  <si>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</si>
  <si>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</si>
  <si>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</si>
  <si>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</si>
  <si>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</si>
  <si>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</si>
  <si>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</si>
  <si>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</si>
  <si>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</si>
  <si>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</si>
  <si>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</si>
  <si>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</si>
  <si>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</si>
  <si>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</si>
  <si>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</si>
  <si>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</si>
  <si>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</si>
  <si>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</si>
  <si>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</si>
  <si>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</si>
  <si>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</si>
  <si>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</si>
  <si>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</si>
  <si>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</si>
  <si>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</si>
  <si>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</si>
  <si>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</si>
  <si>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</si>
  <si>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</si>
  <si>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</si>
  <si>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</si>
  <si>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</si>
  <si>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</si>
  <si>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</si>
  <si>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</si>
  <si>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</si>
  <si>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</si>
  <si>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</si>
  <si>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</si>
  <si>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</si>
  <si>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</si>
  <si>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</si>
  <si>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</si>
  <si>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</si>
  <si>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</si>
  <si>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</si>
  <si>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</si>
  <si>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</si>
  <si>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</si>
  <si>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</si>
  <si>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</si>
  <si>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</si>
  <si>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</si>
  <si>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</si>
  <si>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</si>
  <si>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</si>
  <si>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</si>
  <si>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</si>
  <si>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</si>
  <si>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</si>
  <si>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</si>
  <si>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</si>
  <si>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</si>
  <si>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</si>
  <si>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</si>
  <si>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</si>
  <si>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</si>
  <si>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</si>
  <si>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</si>
  <si>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</si>
  <si>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</si>
  <si>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</si>
  <si>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</si>
  <si>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</si>
  <si>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</si>
  <si>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</si>
  <si>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</si>
  <si>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</si>
  <si>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</si>
  <si>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</si>
  <si>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</si>
  <si>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</si>
  <si>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</si>
  <si>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</si>
  <si>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</si>
  <si>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</si>
  <si>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</si>
  <si>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</si>
  <si>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</si>
  <si>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</si>
  <si>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</si>
  <si>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</si>
  <si>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</si>
  <si>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</si>
  <si>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</si>
  <si>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</si>
  <si>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</si>
  <si>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</si>
  <si>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</si>
  <si>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</si>
  <si>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</si>
  <si>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</si>
  <si>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</si>
  <si>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</si>
  <si>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</si>
  <si>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</si>
  <si>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</si>
  <si>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</si>
  <si>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</si>
  <si>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</si>
  <si>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</si>
  <si>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</si>
  <si>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</si>
  <si>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</si>
  <si>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</si>
  <si>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</si>
  <si>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</si>
  <si>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</si>
  <si>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</si>
  <si>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</si>
  <si>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</si>
  <si>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</si>
  <si>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</si>
  <si>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</si>
  <si>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</si>
  <si>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</si>
  <si>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</si>
  <si>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</si>
  <si>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</si>
  <si>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</si>
  <si>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</si>
  <si>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</si>
  <si>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</si>
  <si>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</si>
  <si>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</si>
  <si>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</si>
  <si>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</si>
  <si>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</si>
  <si>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</si>
  <si>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</si>
  <si>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</si>
  <si>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</si>
  <si>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</si>
  <si>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</si>
  <si>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</si>
  <si>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</si>
  <si>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</si>
  <si>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</si>
  <si>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</si>
  <si>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</si>
  <si>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</si>
  <si>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</si>
  <si>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</si>
  <si>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</si>
  <si>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</si>
  <si>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</si>
  <si>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</si>
  <si>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</si>
  <si>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</si>
  <si>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</si>
  <si>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</si>
  <si>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</si>
  <si>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</si>
  <si>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</si>
  <si>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</si>
  <si>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</si>
  <si>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</si>
  <si>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</si>
  <si>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</si>
  <si>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</si>
  <si>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</si>
  <si>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</si>
  <si>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</si>
  <si>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</si>
  <si>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</si>
  <si>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</si>
  <si>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</si>
  <si>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</si>
  <si>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</si>
  <si>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</si>
  <si>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</si>
  <si>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</si>
  <si>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</si>
  <si>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</si>
  <si>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</si>
  <si>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</si>
  <si>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</si>
  <si>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</si>
  <si>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</si>
  <si>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</si>
  <si>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</si>
  <si>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</si>
  <si>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</si>
  <si>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</si>
  <si>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</si>
  <si>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</si>
  <si>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</si>
  <si>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</si>
  <si>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</si>
  <si>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</si>
  <si>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</si>
  <si>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</si>
  <si>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</si>
  <si>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</si>
  <si>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</si>
  <si>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</si>
  <si>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</si>
  <si>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</si>
  <si>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</si>
  <si>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</si>
  <si>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</si>
  <si>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</si>
  <si>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</si>
  <si>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</si>
  <si>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</si>
  <si>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</si>
  <si>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</si>
  <si>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</si>
  <si>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</si>
  <si>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</si>
  <si>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</si>
  <si>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</si>
  <si>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</si>
  <si>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</si>
  <si>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</si>
  <si>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</si>
  <si>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</si>
  <si>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</si>
  <si>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</si>
  <si>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</si>
  <si>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</si>
  <si>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</si>
  <si>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</si>
  <si>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</si>
  <si>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</si>
  <si>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</si>
  <si>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</si>
  <si>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</si>
  <si>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</si>
  <si>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</si>
  <si>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</si>
  <si>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</si>
  <si>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</si>
  <si>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</si>
  <si>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</si>
  <si>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</si>
  <si>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</si>
  <si>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</si>
  <si>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</si>
  <si>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</si>
  <si>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</si>
  <si>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</si>
  <si>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</si>
  <si>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</si>
  <si>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</si>
  <si>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</si>
  <si>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</si>
  <si>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</si>
  <si>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</si>
  <si>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</si>
  <si>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</si>
  <si>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</si>
  <si>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</si>
  <si>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</si>
  <si>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</si>
  <si>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</si>
  <si>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</si>
  <si>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</si>
  <si>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</si>
  <si>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</si>
  <si>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</si>
  <si>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</si>
  <si>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</si>
  <si>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</si>
  <si>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</si>
  <si>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</si>
  <si>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</si>
  <si>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</si>
  <si>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</si>
  <si>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</si>
  <si>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</si>
  <si>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</si>
  <si>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</si>
  <si>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</si>
  <si>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</si>
  <si>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</si>
  <si>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</si>
  <si>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</si>
  <si>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</si>
  <si>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</si>
  <si>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</si>
  <si>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</si>
  <si>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</si>
  <si>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</si>
  <si>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</si>
  <si>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</si>
  <si>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</si>
  <si>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</si>
  <si>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</si>
  <si>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</si>
  <si>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</si>
  <si>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</si>
  <si>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</si>
  <si>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</si>
  <si>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</si>
  <si>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</si>
  <si>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</si>
  <si>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</si>
  <si>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</si>
  <si>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</si>
  <si>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</si>
  <si>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</si>
  <si>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</si>
  <si>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</si>
  <si>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</si>
  <si>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</si>
  <si>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</si>
  <si>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</si>
  <si>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</si>
  <si>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</si>
  <si>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</si>
  <si>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</si>
  <si>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</si>
  <si>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</si>
  <si>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</si>
  <si>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</si>
  <si>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</si>
  <si>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</si>
  <si>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</si>
  <si>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</si>
  <si>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</si>
  <si>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</si>
  <si>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</si>
  <si>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</si>
  <si>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</si>
  <si>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</si>
  <si>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</si>
  <si>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</si>
  <si>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</si>
  <si>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</si>
  <si>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</si>
  <si>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</si>
  <si>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</si>
  <si>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</si>
  <si>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</si>
  <si>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</si>
  <si>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</si>
  <si>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</si>
  <si>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</si>
  <si>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</si>
  <si>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</si>
  <si>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</si>
  <si>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</si>
  <si>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</si>
  <si>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</si>
  <si>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</si>
  <si>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</si>
  <si>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</si>
  <si>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</si>
  <si>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</si>
  <si>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</si>
  <si>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</si>
  <si>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</si>
  <si>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</si>
  <si>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</si>
  <si>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</si>
  <si>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</si>
  <si>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</si>
  <si>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</si>
  <si>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</si>
  <si>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</si>
  <si>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</si>
  <si>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</si>
  <si>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</si>
  <si>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</si>
  <si>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</si>
  <si>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</si>
  <si>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</si>
  <si>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</si>
  <si>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</si>
  <si>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</si>
  <si>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</si>
  <si>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</si>
  <si>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</si>
  <si>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</si>
  <si>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</si>
  <si>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</si>
  <si>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</si>
  <si>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</si>
  <si>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</si>
  <si>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</si>
  <si>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</si>
  <si>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</si>
  <si>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</si>
  <si>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</si>
  <si>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</si>
  <si>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</si>
  <si>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</si>
  <si>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</si>
  <si>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</si>
  <si>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</si>
  <si>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</si>
  <si>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</si>
  <si>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</si>
  <si>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</si>
  <si>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</si>
  <si>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</si>
  <si>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</si>
  <si>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</si>
  <si>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</si>
  <si>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</si>
  <si>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</si>
  <si>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</si>
  <si>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</si>
  <si>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</si>
  <si>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</si>
  <si>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</si>
  <si>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</si>
  <si>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</si>
  <si>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</si>
  <si>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</si>
  <si>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</si>
  <si>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</si>
  <si>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</si>
  <si>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</si>
  <si>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</si>
  <si>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</si>
  <si>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</si>
  <si>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</si>
  <si>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</si>
  <si>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</si>
  <si>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</si>
  <si>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</si>
  <si>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</si>
  <si>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</si>
  <si>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</si>
  <si>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</si>
  <si>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</si>
  <si>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</si>
  <si>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</si>
  <si>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</si>
  <si>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</si>
  <si>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</si>
  <si>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</si>
  <si>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</si>
  <si>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</si>
  <si>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</si>
  <si>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</si>
  <si>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</si>
  <si>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</si>
  <si>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</si>
  <si>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</si>
  <si>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</si>
  <si>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</si>
  <si>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</si>
  <si>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</si>
  <si>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</si>
  <si>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</si>
  <si>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</si>
  <si>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</si>
  <si>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</si>
  <si>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</si>
  <si>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</si>
  <si>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</si>
  <si>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</si>
  <si>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</si>
  <si>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</si>
  <si>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</si>
  <si>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</si>
  <si>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</si>
  <si>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</si>
  <si>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</si>
  <si>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</si>
  <si>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</si>
  <si>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</si>
  <si>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</si>
  <si>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</si>
  <si>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</si>
  <si>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</si>
  <si>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</si>
  <si>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</si>
  <si>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</si>
  <si>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</si>
  <si>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</si>
  <si>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</si>
  <si>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</si>
  <si>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</si>
  <si>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</si>
  <si>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</si>
  <si>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</si>
  <si>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</si>
  <si>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</si>
  <si>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</si>
  <si>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</si>
  <si>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</si>
  <si>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</si>
  <si>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</si>
  <si>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</si>
  <si>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</si>
  <si>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</si>
  <si>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</si>
  <si>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</si>
  <si>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</si>
  <si>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</si>
  <si>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</si>
  <si>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</si>
  <si>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</si>
  <si>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</si>
  <si>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</si>
  <si>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</si>
  <si>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</si>
  <si>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</si>
  <si>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</si>
  <si>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</si>
  <si>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</si>
  <si>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</si>
  <si>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</si>
  <si>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</si>
  <si>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</si>
  <si>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</si>
  <si>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</si>
  <si>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</si>
  <si>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</si>
  <si>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</si>
  <si>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</si>
  <si>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</si>
  <si>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</si>
  <si>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</si>
  <si>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</si>
  <si>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</si>
  <si>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</si>
  <si>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</si>
  <si>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</si>
  <si>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</si>
  <si>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</si>
  <si>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</si>
  <si>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</si>
  <si>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</si>
  <si>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</si>
  <si>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</si>
  <si>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</si>
  <si>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</si>
  <si>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</si>
  <si>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</si>
  <si>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</si>
  <si>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</si>
  <si>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</si>
  <si>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</si>
  <si>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</si>
  <si>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</si>
  <si>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</si>
  <si>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</si>
  <si>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</si>
  <si>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</si>
  <si>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</si>
  <si>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</si>
  <si>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</si>
  <si>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</si>
  <si>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</si>
  <si>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</si>
  <si>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</si>
  <si>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</si>
  <si>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</si>
  <si>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</si>
  <si>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</si>
  <si>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</si>
  <si>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</si>
  <si>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</si>
  <si>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</si>
  <si>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</si>
  <si>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</si>
  <si>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</si>
  <si>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</si>
  <si>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</si>
  <si>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</si>
  <si>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</si>
  <si>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</si>
  <si>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</si>
  <si>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</si>
  <si>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</si>
  <si>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</si>
  <si>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</si>
  <si>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</si>
  <si>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</si>
  <si>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</si>
  <si>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</si>
  <si>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</si>
  <si>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</si>
  <si>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</si>
  <si>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</si>
  <si>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</si>
  <si>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</si>
  <si>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</si>
  <si>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</si>
  <si>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</si>
  <si>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</si>
  <si>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</si>
  <si>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</si>
  <si>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</si>
  <si>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</si>
  <si>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</si>
  <si>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</si>
  <si>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</si>
  <si>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</si>
  <si>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</si>
  <si>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</si>
  <si>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</si>
  <si>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</si>
  <si>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</si>
  <si>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</si>
  <si>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</si>
  <si>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</si>
  <si>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</si>
  <si>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</si>
  <si>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</si>
  <si>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</si>
  <si>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</si>
  <si>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</si>
  <si>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</si>
  <si>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</si>
  <si>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</si>
  <si>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</si>
  <si>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</si>
  <si>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</si>
  <si>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</si>
  <si>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</si>
  <si>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</si>
  <si>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</si>
  <si>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</si>
  <si>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</si>
  <si>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</si>
  <si>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</si>
  <si>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</si>
  <si>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</si>
  <si>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</si>
  <si>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</si>
  <si>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</si>
  <si>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</si>
  <si>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</si>
  <si>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</si>
  <si>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</si>
  <si>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</si>
  <si>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</si>
  <si>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</si>
  <si>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</si>
  <si>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</si>
  <si>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</si>
  <si>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</si>
  <si>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</si>
  <si>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</si>
  <si>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</si>
  <si>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</si>
  <si>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</si>
  <si>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</si>
  <si>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</si>
  <si>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</si>
  <si>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</si>
  <si>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</si>
  <si>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</si>
  <si>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</si>
  <si>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</si>
  <si>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</si>
  <si>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</si>
  <si>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</si>
  <si>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</si>
  <si>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</si>
  <si>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</si>
  <si>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</si>
  <si>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</si>
  <si>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</si>
  <si>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</si>
  <si>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</si>
  <si>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</si>
  <si>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</si>
  <si>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</si>
  <si>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</si>
  <si>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</si>
  <si>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</si>
  <si>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</si>
  <si>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</si>
  <si>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</si>
  <si>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</si>
  <si>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</si>
  <si>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</si>
  <si>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</si>
  <si>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</si>
  <si>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</si>
  <si>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</si>
  <si>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</si>
  <si>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</si>
  <si>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</si>
  <si>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</si>
  <si>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</si>
  <si>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</si>
  <si>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</si>
  <si>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</si>
  <si>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</si>
  <si>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</si>
  <si>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</si>
  <si>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</si>
  <si>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</si>
  <si>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</si>
  <si>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</si>
  <si>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</si>
  <si>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</si>
  <si>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</si>
  <si>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</si>
  <si>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</si>
  <si>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</si>
  <si>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</si>
  <si>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</si>
  <si>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</si>
  <si>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</si>
  <si>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</si>
  <si>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</si>
  <si>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</si>
  <si>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</si>
  <si>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</si>
  <si>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</si>
  <si>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</si>
  <si>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</si>
  <si>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</si>
  <si>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</si>
  <si>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</si>
  <si>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</si>
  <si>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</si>
  <si>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</si>
  <si>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</si>
  <si>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</si>
  <si>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</si>
  <si>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</si>
  <si>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</si>
  <si>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</si>
  <si>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</si>
  <si>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</si>
  <si>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</si>
  <si>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</si>
  <si>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</si>
  <si>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</si>
  <si>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</si>
  <si>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</si>
  <si>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</si>
  <si>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</si>
  <si>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</si>
  <si>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</si>
  <si>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</si>
  <si>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</si>
  <si>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</si>
  <si>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</si>
  <si>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</si>
  <si>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</si>
  <si>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</si>
  <si>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</si>
  <si>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</si>
  <si>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</si>
  <si>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</si>
  <si>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</si>
  <si>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</si>
  <si>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</si>
  <si>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</si>
  <si>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</si>
  <si>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</si>
  <si>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</si>
  <si>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</si>
  <si>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</si>
  <si>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</si>
  <si>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</si>
  <si>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</si>
  <si>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</si>
  <si>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</si>
  <si>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</si>
  <si>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</si>
  <si>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</si>
  <si>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</si>
  <si>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</si>
  <si>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</si>
  <si>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</si>
  <si>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</si>
  <si>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</si>
  <si>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</si>
  <si>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</si>
  <si>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</si>
  <si>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</si>
  <si>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</si>
  <si>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</si>
  <si>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</si>
  <si>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</si>
  <si>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</si>
  <si>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</si>
  <si>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</si>
  <si>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</si>
  <si>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</si>
  <si>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</si>
  <si>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</si>
  <si>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</si>
  <si>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</si>
  <si>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</si>
  <si>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</si>
  <si>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</si>
  <si>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</si>
  <si>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</si>
  <si>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</si>
  <si>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</si>
  <si>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</si>
  <si>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</si>
  <si>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</si>
  <si>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</si>
  <si>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</si>
  <si>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</si>
  <si>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</si>
  <si>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</si>
  <si>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</si>
  <si>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</si>
  <si>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</si>
  <si>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</si>
  <si>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</si>
  <si>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</si>
  <si>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</si>
  <si>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</si>
  <si>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</si>
  <si>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</si>
  <si>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</si>
  <si>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</si>
  <si>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</si>
  <si>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</si>
  <si>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</si>
  <si>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</si>
  <si>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</si>
  <si>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</si>
  <si>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</si>
  <si>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</si>
  <si>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</si>
  <si>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</si>
  <si>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</si>
  <si>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</si>
  <si>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</si>
  <si>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</si>
  <si>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</si>
  <si>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</si>
  <si>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</si>
  <si>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</si>
  <si>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</si>
  <si>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</si>
  <si>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</si>
  <si>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</si>
  <si>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</si>
  <si>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</si>
  <si>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</si>
  <si>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</si>
  <si>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</si>
  <si>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</si>
  <si>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</si>
  <si>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</si>
  <si>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</si>
  <si>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</si>
  <si>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</si>
  <si>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</si>
  <si>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</si>
  <si>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</si>
  <si>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</si>
  <si>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</si>
  <si>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</si>
  <si>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</si>
  <si>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</si>
  <si>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</si>
  <si>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</si>
  <si>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</si>
  <si>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</si>
  <si>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</si>
  <si>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</si>
  <si>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</si>
  <si>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</si>
  <si>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</si>
  <si>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</si>
  <si>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</si>
  <si>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</si>
  <si>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</si>
  <si>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</si>
  <si>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</si>
  <si>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</si>
  <si>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</si>
  <si>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</si>
  <si>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</si>
  <si>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</si>
  <si>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</si>
  <si>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</si>
  <si>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</si>
  <si>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</si>
  <si>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</si>
  <si>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</si>
  <si>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</si>
  <si>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</si>
  <si>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</si>
  <si>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</si>
  <si>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</si>
  <si>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</si>
  <si>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</si>
  <si>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</si>
  <si>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</si>
  <si>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</si>
  <si>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</si>
  <si>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</si>
  <si>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</si>
  <si>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</si>
  <si>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</si>
  <si>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</si>
  <si>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</si>
  <si>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</si>
  <si>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</si>
  <si>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</si>
  <si>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</si>
  <si>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</si>
  <si>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</si>
  <si>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</si>
  <si>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</si>
  <si>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</si>
  <si>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</si>
  <si>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</si>
  <si>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</si>
  <si>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</si>
  <si>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</si>
  <si>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</si>
  <si>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</si>
  <si>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</si>
  <si>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</si>
  <si>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</si>
  <si>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</si>
  <si>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</si>
  <si>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</si>
  <si>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</si>
  <si>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</si>
  <si>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</si>
  <si>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</si>
  <si>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</si>
  <si>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</si>
  <si>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</si>
  <si>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</si>
  <si>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</si>
  <si>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</si>
  <si>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</si>
  <si>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</si>
  <si>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</si>
  <si>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</si>
  <si>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</si>
  <si>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</si>
  <si>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</si>
  <si>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</si>
  <si>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</si>
  <si>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</si>
  <si>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</si>
  <si>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</si>
  <si>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</si>
  <si>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</si>
  <si>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</si>
  <si>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</si>
  <si>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</si>
  <si>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</si>
  <si>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</si>
  <si>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</si>
  <si>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</si>
  <si>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</si>
  <si>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</si>
  <si>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</si>
  <si>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</si>
  <si>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</si>
  <si>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</si>
  <si>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</si>
  <si>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</si>
  <si>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</si>
  <si>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</si>
  <si>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</si>
  <si>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</si>
  <si>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</si>
  <si>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</si>
  <si>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</si>
  <si>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</si>
  <si>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</si>
  <si>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</si>
  <si>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</si>
  <si>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</si>
  <si>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</si>
  <si>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</si>
  <si>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</si>
  <si>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</si>
  <si>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</si>
  <si>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</si>
  <si>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</si>
  <si>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</si>
  <si>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</si>
  <si>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</si>
  <si>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</si>
  <si>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</si>
  <si>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</si>
  <si>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</si>
  <si>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</si>
  <si>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</si>
  <si>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</si>
  <si>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</si>
  <si>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</si>
  <si>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</si>
  <si>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</si>
  <si>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</si>
  <si>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</si>
  <si>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</si>
  <si>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</si>
  <si>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</si>
  <si>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</si>
  <si>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</si>
  <si>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</si>
  <si>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</si>
  <si>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</si>
  <si>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</si>
  <si>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</si>
  <si>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</si>
  <si>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</si>
  <si>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</si>
  <si>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</si>
  <si>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</si>
  <si>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</si>
  <si>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</si>
  <si>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</si>
  <si>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</si>
  <si>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</si>
  <si>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</si>
  <si>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</si>
  <si>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</si>
  <si>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</si>
  <si>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</si>
  <si>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</si>
  <si>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</si>
  <si>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</si>
  <si>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</si>
  <si>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</si>
  <si>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</si>
  <si>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</si>
  <si>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</si>
  <si>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</si>
  <si>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</si>
  <si>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</si>
  <si>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</si>
  <si>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</si>
  <si>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</si>
  <si>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</si>
  <si>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</si>
  <si>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</si>
  <si>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</si>
  <si>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</si>
  <si>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</si>
  <si>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</si>
  <si>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</si>
  <si>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</si>
  <si>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</si>
  <si>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</si>
  <si>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</si>
  <si>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</si>
  <si>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</si>
  <si>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</si>
  <si>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</si>
  <si>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</si>
  <si>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</si>
  <si>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</si>
  <si>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</si>
  <si>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</si>
  <si>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</si>
  <si>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</si>
  <si>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</si>
  <si>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</si>
  <si>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</si>
  <si>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</si>
  <si>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</si>
  <si>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</si>
  <si>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</si>
  <si>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</si>
  <si>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</si>
  <si>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</si>
  <si>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</si>
  <si>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</si>
  <si>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</si>
  <si>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</si>
  <si>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</si>
  <si>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</si>
  <si>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</si>
  <si>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</si>
  <si>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</si>
  <si>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</si>
  <si>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</si>
  <si>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</si>
  <si>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</si>
  <si>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</si>
  <si>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</si>
  <si>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</si>
  <si>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</si>
  <si>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</si>
  <si>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</si>
  <si>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</si>
  <si>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</si>
  <si>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</si>
  <si>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</si>
  <si>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</si>
  <si>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</si>
  <si>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</si>
  <si>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</si>
  <si>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</si>
  <si>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</si>
  <si>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</si>
  <si>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</si>
  <si>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</si>
  <si>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</si>
  <si>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</si>
  <si>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</si>
  <si>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</si>
  <si>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</si>
  <si>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</si>
  <si>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</si>
  <si>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</si>
  <si>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</si>
  <si>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</si>
  <si>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</si>
  <si>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</si>
  <si>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</si>
  <si>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</si>
  <si>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</si>
  <si>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</si>
  <si>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</si>
  <si>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</si>
  <si>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</si>
  <si>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</si>
  <si>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</si>
  <si>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</si>
  <si>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</si>
  <si>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</si>
  <si>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</si>
  <si>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</si>
  <si>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</si>
  <si>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</si>
  <si>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</si>
  <si>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</si>
  <si>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</si>
  <si>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</si>
  <si>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</si>
  <si>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</si>
  <si>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</si>
  <si>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</si>
  <si>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</si>
  <si>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</si>
  <si>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</si>
  <si>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</si>
  <si>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</si>
  <si>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</si>
  <si>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</si>
  <si>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</si>
  <si>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</si>
  <si>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</si>
  <si>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</si>
  <si>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</si>
  <si>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</si>
  <si>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</si>
  <si>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</si>
  <si>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</si>
  <si>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</si>
  <si>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</si>
  <si>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</si>
  <si>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</si>
  <si>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</si>
  <si>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</si>
  <si>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</si>
  <si>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</si>
  <si>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</si>
  <si>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</si>
  <si>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</si>
  <si>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</si>
  <si>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</si>
  <si>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</si>
  <si>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</si>
  <si>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</si>
  <si>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</si>
  <si>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</si>
  <si>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</si>
  <si>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</si>
  <si>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</si>
  <si>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</si>
  <si>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</si>
  <si>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</si>
  <si>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</si>
  <si>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</si>
  <si>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</si>
  <si>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</si>
  <si>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</si>
  <si>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</si>
  <si>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</si>
  <si>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</si>
  <si>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</si>
  <si>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</si>
  <si>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</si>
  <si>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</si>
  <si>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</si>
  <si>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</si>
  <si>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</si>
  <si>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</si>
  <si>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</si>
  <si>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</si>
  <si>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</si>
  <si>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</si>
  <si>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</si>
  <si>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</si>
  <si>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</si>
  <si>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</si>
  <si>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</si>
  <si>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</si>
  <si>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</si>
  <si>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</si>
  <si>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</si>
  <si>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</si>
  <si>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</si>
  <si>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</si>
  <si>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</si>
  <si>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</si>
  <si>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</si>
  <si>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</si>
  <si>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</si>
  <si>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</si>
  <si>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</si>
  <si>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</si>
  <si>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</si>
  <si>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</si>
  <si>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</si>
  <si>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</si>
  <si>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</si>
  <si>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</si>
  <si>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</si>
  <si>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</si>
  <si>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</si>
  <si>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</si>
  <si>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</si>
  <si>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</si>
  <si>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</si>
  <si>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</si>
  <si>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</si>
  <si>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</si>
  <si>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</si>
  <si>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</si>
  <si>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</si>
  <si>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</si>
  <si>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</si>
  <si>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</si>
  <si>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</si>
  <si>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</si>
  <si>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</si>
  <si>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</si>
  <si>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</si>
  <si>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</si>
  <si>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</si>
  <si>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</si>
  <si>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</si>
  <si>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</si>
  <si>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</si>
  <si>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</si>
  <si>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</si>
  <si>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</si>
  <si>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</si>
  <si>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</si>
  <si>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</si>
  <si>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</si>
  <si>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</si>
  <si>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</si>
  <si>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</si>
  <si>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</si>
  <si>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</si>
  <si>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</si>
  <si>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</si>
  <si>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</si>
  <si>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</si>
  <si>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</si>
  <si>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</si>
  <si>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</si>
  <si>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</si>
  <si>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</si>
  <si>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</si>
  <si>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</si>
  <si>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</si>
  <si>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</si>
  <si>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</si>
  <si>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</si>
  <si>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</si>
  <si>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</si>
  <si>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</si>
  <si>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</si>
  <si>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</si>
  <si>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</si>
  <si>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</si>
  <si>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</si>
  <si>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</si>
  <si>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</si>
  <si>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</si>
  <si>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</si>
  <si>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</si>
  <si>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</si>
  <si>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</si>
  <si>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</si>
  <si>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</si>
  <si>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</si>
  <si>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</si>
  <si>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</si>
  <si>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</si>
  <si>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</si>
  <si>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</si>
  <si>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</si>
  <si>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</si>
  <si>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</si>
  <si>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</si>
  <si>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</si>
  <si>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</si>
  <si>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</si>
  <si>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</si>
  <si>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</si>
  <si>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</si>
  <si>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</si>
  <si>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</si>
  <si>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</si>
  <si>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</si>
  <si>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</si>
  <si>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</si>
  <si>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</si>
  <si>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</si>
  <si>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</si>
  <si>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</si>
  <si>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</si>
  <si>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</si>
  <si>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</si>
  <si>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</si>
  <si>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</si>
  <si>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</si>
  <si>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</si>
  <si>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</si>
  <si>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</si>
  <si>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</si>
  <si>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</si>
  <si>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</si>
  <si>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</si>
  <si>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</si>
  <si>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</si>
  <si>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</si>
  <si>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</si>
  <si>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</si>
  <si>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</si>
  <si>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</si>
  <si>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</si>
  <si>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</si>
  <si>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</si>
  <si>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</si>
  <si>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</si>
  <si>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</si>
  <si>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</si>
  <si>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</si>
  <si>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</si>
  <si>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</si>
  <si>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</si>
  <si>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</si>
  <si>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</si>
  <si>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</si>
  <si>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</si>
  <si>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</si>
  <si>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</si>
  <si>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</si>
  <si>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</si>
  <si>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</si>
  <si>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</si>
  <si>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</si>
  <si>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</si>
  <si>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</si>
  <si>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</si>
  <si>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</si>
  <si>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</si>
  <si>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</si>
  <si>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</si>
  <si>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</si>
  <si>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</si>
  <si>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</si>
  <si>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</si>
  <si>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</si>
  <si>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</si>
  <si>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</si>
  <si>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</si>
  <si>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</si>
  <si>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</si>
  <si>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</si>
  <si>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</si>
  <si>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</si>
  <si>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</si>
  <si>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</si>
  <si>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</si>
  <si>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</si>
  <si>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</si>
  <si>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</si>
  <si>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</si>
  <si>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</si>
  <si>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</si>
  <si>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</si>
  <si>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</si>
  <si>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</si>
  <si>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</si>
  <si>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</si>
  <si>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</si>
  <si>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</si>
  <si>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</si>
  <si>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</si>
  <si>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</si>
  <si>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</si>
  <si>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</si>
  <si>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</si>
  <si>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</si>
  <si>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</si>
  <si>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</si>
  <si>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</si>
  <si>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</si>
  <si>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</si>
  <si>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</si>
  <si>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</si>
  <si>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</si>
  <si>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</si>
  <si>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</si>
  <si>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</si>
  <si>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</si>
  <si>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</si>
  <si>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</si>
  <si>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</si>
  <si>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</si>
  <si>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</si>
  <si>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</si>
  <si>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</si>
  <si>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</si>
  <si>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</si>
  <si>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</si>
  <si>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</si>
  <si>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</si>
  <si>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</si>
  <si>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</si>
  <si>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</si>
  <si>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</si>
  <si>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</si>
  <si>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</si>
  <si>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</si>
  <si>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</si>
  <si>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</si>
  <si>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</si>
  <si>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</si>
  <si>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</si>
  <si>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</si>
  <si>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</si>
  <si>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</si>
  <si>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</si>
  <si>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</si>
  <si>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</si>
  <si>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</si>
  <si>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</si>
  <si>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</si>
  <si>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</si>
  <si>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</si>
  <si>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</si>
  <si>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</si>
  <si>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</si>
  <si>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</si>
  <si>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</si>
  <si>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</si>
  <si>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</si>
  <si>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</si>
  <si>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</si>
  <si>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</si>
  <si>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</si>
  <si>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</si>
  <si>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</si>
  <si>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</si>
  <si>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</si>
  <si>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</si>
  <si>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</si>
  <si>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</si>
  <si>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</si>
  <si>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</si>
  <si>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</si>
  <si>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</si>
  <si>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</si>
  <si>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</si>
  <si>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</si>
  <si>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</si>
  <si>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</si>
  <si>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</si>
  <si>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</si>
  <si>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</si>
  <si>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</si>
  <si>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</si>
  <si>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</si>
  <si>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</si>
  <si>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</si>
  <si>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</si>
  <si>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</si>
  <si>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</si>
  <si>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</si>
  <si>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</si>
  <si>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</si>
  <si>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</si>
  <si>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</si>
  <si>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</si>
  <si>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</si>
  <si>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</si>
  <si>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</si>
  <si>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</si>
  <si>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</si>
  <si>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</si>
  <si>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</si>
  <si>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</si>
  <si>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</si>
  <si>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</si>
  <si>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</si>
  <si>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</si>
  <si>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</si>
  <si>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</si>
  <si>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</si>
  <si>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</si>
  <si>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</si>
  <si>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</si>
  <si>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</si>
  <si>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</si>
  <si>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</si>
  <si>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</si>
  <si>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</si>
  <si>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</si>
  <si>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</si>
  <si>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</si>
  <si>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</si>
  <si>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</si>
  <si>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</si>
  <si>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</si>
  <si>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</si>
  <si>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</si>
  <si>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</si>
  <si>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</si>
  <si>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</si>
  <si>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</si>
  <si>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</si>
  <si>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</si>
  <si>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</si>
  <si>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</si>
  <si>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</si>
  <si>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</si>
  <si>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</si>
  <si>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</si>
  <si>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</si>
  <si>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</si>
  <si>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</si>
  <si>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</si>
  <si>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</si>
  <si>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</si>
  <si>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</si>
  <si>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</si>
  <si>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</si>
  <si>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</si>
  <si>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</si>
  <si>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</si>
  <si>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</si>
  <si>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</si>
  <si>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</si>
  <si>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</si>
  <si>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</si>
  <si>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</si>
  <si>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</si>
  <si>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</si>
  <si>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</si>
  <si>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</si>
  <si>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</si>
  <si>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</si>
  <si>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</si>
  <si>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</si>
  <si>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</si>
  <si>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</si>
  <si>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</si>
  <si>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</si>
  <si>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</si>
  <si>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</si>
  <si>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</si>
  <si>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</si>
  <si>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</si>
  <si>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</si>
  <si>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</si>
  <si>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</si>
  <si>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</si>
  <si>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</si>
  <si>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</si>
  <si>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</si>
  <si>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</si>
  <si>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</si>
  <si>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</si>
  <si>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</si>
  <si>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</si>
  <si>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</si>
  <si>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</si>
  <si>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</si>
  <si>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</si>
  <si>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</si>
  <si>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</si>
  <si>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</si>
  <si>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</si>
  <si>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</si>
  <si>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</si>
  <si>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</si>
  <si>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</si>
  <si>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</si>
  <si>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</si>
  <si>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</si>
  <si>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</si>
  <si>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</si>
  <si>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</si>
  <si>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</si>
  <si>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</si>
  <si>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</si>
  <si>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</si>
  <si>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</si>
  <si>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</si>
  <si>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</si>
  <si>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</si>
  <si>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</si>
  <si>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</si>
  <si>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</si>
  <si>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</si>
  <si>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</si>
  <si>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</si>
  <si>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</si>
  <si>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</si>
  <si>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</si>
  <si>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</si>
  <si>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</si>
  <si>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</si>
  <si>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</si>
  <si>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</si>
  <si>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</si>
  <si>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</si>
  <si>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</si>
  <si>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</si>
  <si>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</si>
  <si>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</si>
  <si>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</si>
  <si>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</si>
  <si>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</si>
  <si>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</si>
  <si>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</si>
  <si>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</si>
  <si>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</si>
  <si>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</si>
  <si>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</si>
  <si>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</si>
  <si>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</si>
  <si>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</si>
  <si>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</si>
  <si>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</si>
  <si>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</si>
  <si>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</si>
  <si>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</si>
  <si>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</si>
  <si>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</si>
  <si>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</si>
  <si>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</si>
  <si>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</si>
  <si>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</si>
  <si>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</si>
  <si>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</si>
  <si>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</si>
  <si>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</si>
  <si>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</si>
  <si>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</si>
  <si>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</si>
  <si>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</si>
  <si>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</si>
  <si>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</si>
  <si>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</si>
  <si>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</si>
  <si>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</si>
  <si>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</si>
  <si>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</si>
  <si>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</si>
  <si>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</si>
  <si>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</si>
  <si>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</si>
  <si>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</si>
  <si>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</si>
  <si>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</si>
  <si>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</si>
  <si>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</si>
  <si>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</si>
  <si>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</si>
  <si>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</si>
  <si>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</si>
  <si>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</si>
  <si>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</si>
  <si>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</si>
  <si>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</si>
  <si>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</si>
  <si>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</si>
  <si>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</si>
  <si>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</si>
  <si>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</si>
  <si>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</si>
  <si>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</si>
  <si>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</si>
  <si>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</si>
  <si>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</si>
  <si>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</si>
  <si>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</si>
  <si>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</si>
  <si>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</si>
  <si>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</si>
  <si>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</si>
  <si>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</si>
  <si>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</si>
  <si>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</si>
  <si>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</si>
  <si>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</si>
  <si>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</si>
  <si>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</si>
  <si>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</si>
  <si>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</si>
  <si>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</si>
  <si>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</si>
  <si>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</si>
  <si>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</si>
  <si>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</si>
  <si>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</si>
  <si>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</si>
  <si>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</si>
  <si>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</si>
  <si>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</si>
  <si>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</si>
  <si>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</si>
  <si>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</si>
  <si>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</si>
  <si>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</si>
  <si>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</si>
  <si>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</si>
  <si>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</si>
  <si>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</si>
  <si>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</si>
  <si>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</si>
  <si>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</si>
  <si>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</si>
  <si>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</si>
  <si>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</si>
  <si>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</si>
  <si>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</si>
  <si>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</si>
  <si>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</si>
  <si>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</si>
  <si>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</si>
  <si>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</si>
  <si>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</si>
  <si>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</si>
  <si>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</si>
  <si>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</si>
  <si>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</si>
  <si>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</si>
  <si>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</si>
  <si>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</si>
  <si>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</si>
  <si>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</si>
  <si>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</si>
  <si>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</si>
  <si>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</si>
  <si>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</si>
  <si>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</si>
  <si>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</si>
  <si>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</si>
  <si>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</si>
  <si>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</si>
  <si>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</si>
  <si>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</si>
  <si>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</si>
  <si>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</si>
  <si>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</si>
  <si>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</si>
  <si>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</si>
  <si>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</si>
  <si>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</si>
  <si>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</si>
  <si>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</si>
  <si>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</si>
  <si>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</si>
  <si>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</si>
  <si>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</si>
  <si>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</si>
  <si>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</si>
  <si>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</si>
  <si>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</si>
  <si>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</si>
  <si>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</si>
  <si>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</si>
  <si>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</si>
  <si>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</si>
  <si>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</si>
  <si>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</si>
  <si>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</si>
  <si>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</si>
  <si>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</si>
  <si>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</si>
  <si>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</si>
  <si>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</si>
  <si>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</si>
  <si>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</si>
  <si>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</si>
  <si>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</si>
  <si>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</si>
  <si>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</si>
  <si>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</si>
  <si>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</si>
  <si>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</si>
  <si>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</si>
  <si>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</si>
  <si>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</si>
  <si>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</si>
  <si>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</si>
  <si>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</si>
  <si>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</si>
  <si>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</si>
  <si>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</si>
  <si>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</si>
  <si>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</si>
  <si>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</si>
  <si>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</si>
  <si>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</si>
  <si>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</si>
  <si>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</si>
  <si>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</si>
  <si>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</si>
  <si>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</si>
  <si>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</si>
  <si>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</si>
  <si>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</si>
  <si>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</si>
  <si>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</si>
  <si>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</si>
  <si>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</si>
  <si>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</si>
  <si>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</si>
  <si>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</si>
  <si>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</si>
  <si>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</si>
  <si>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</si>
  <si>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</si>
  <si>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</si>
  <si>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</si>
  <si>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</si>
  <si>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</si>
  <si>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</si>
  <si>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</si>
  <si>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</si>
  <si>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</si>
  <si>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</si>
  <si>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</si>
  <si>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</si>
  <si>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</si>
  <si>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</si>
  <si>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</si>
  <si>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</si>
  <si>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</si>
  <si>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</si>
  <si>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</si>
  <si>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</si>
  <si>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</si>
  <si>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</si>
  <si>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</si>
  <si>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</si>
  <si>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</si>
  <si>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</si>
  <si>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</si>
  <si>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</si>
  <si>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</si>
  <si>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</si>
  <si>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</si>
  <si>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</si>
  <si>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</si>
  <si>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</si>
  <si>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</si>
  <si>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</si>
  <si>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</si>
  <si>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</si>
  <si>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</si>
  <si>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</si>
  <si>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</si>
  <si>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</si>
  <si>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</si>
  <si>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</si>
  <si>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</si>
  <si>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</si>
  <si>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</si>
  <si>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</si>
  <si>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</si>
  <si>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</si>
  <si>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</si>
  <si>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</si>
  <si>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</si>
  <si>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</si>
  <si>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</si>
  <si>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</si>
  <si>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</si>
  <si>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</si>
  <si>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</si>
  <si>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</si>
  <si>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</si>
  <si>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</si>
  <si>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</si>
  <si>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</si>
  <si>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</si>
  <si>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</si>
  <si>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</si>
  <si>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</si>
  <si>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</si>
  <si>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</si>
  <si>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</si>
  <si>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</si>
  <si>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</si>
  <si>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</si>
  <si>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</si>
  <si>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</si>
  <si>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</si>
  <si>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</si>
  <si>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</si>
  <si>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</si>
  <si>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</si>
  <si>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</si>
  <si>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</si>
  <si>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</si>
  <si>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</si>
  <si>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</si>
  <si>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</si>
  <si>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</si>
  <si>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</si>
  <si>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</si>
  <si>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</si>
  <si>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</si>
  <si>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</si>
  <si>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</si>
  <si>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</si>
  <si>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</si>
  <si>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</si>
  <si>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</si>
  <si>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</si>
  <si>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</si>
  <si>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</si>
  <si>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</si>
  <si>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</si>
  <si>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</si>
  <si>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</si>
  <si>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</si>
  <si>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</si>
  <si>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</si>
  <si>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</si>
  <si>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</si>
  <si>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</si>
  <si>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</si>
  <si>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</si>
  <si>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</si>
  <si>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</si>
  <si>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</si>
  <si>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</si>
  <si>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</si>
  <si>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</si>
  <si>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</si>
  <si>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</si>
  <si>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</si>
  <si>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</si>
  <si>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</si>
  <si>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</si>
  <si>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</si>
  <si>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</si>
  <si>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</si>
  <si>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</si>
  <si>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</si>
  <si>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</si>
  <si>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</si>
  <si>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</si>
  <si>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</si>
  <si>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</si>
  <si>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</si>
  <si>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</si>
  <si>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</si>
  <si>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</si>
  <si>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</si>
  <si>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</si>
  <si>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</si>
  <si>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</si>
  <si>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</si>
  <si>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</si>
  <si>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</si>
  <si>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</si>
  <si>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</si>
  <si>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</si>
  <si>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</si>
  <si>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</si>
  <si>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</si>
  <si>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</si>
  <si>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</si>
  <si>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</si>
  <si>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</si>
  <si>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</si>
  <si>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</si>
  <si>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</si>
  <si>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</si>
  <si>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</si>
  <si>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</si>
  <si>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</si>
  <si>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</si>
  <si>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</si>
  <si>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</si>
  <si>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</si>
  <si>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</si>
  <si>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</si>
  <si>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</si>
  <si>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</si>
  <si>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</si>
  <si>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</si>
  <si>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</si>
  <si>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</si>
  <si>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</si>
  <si>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</si>
  <si>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</si>
  <si>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</si>
  <si>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</si>
  <si>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</si>
  <si>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</si>
  <si>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</si>
  <si>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</si>
  <si>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</si>
  <si>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</si>
  <si>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</si>
  <si>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</si>
  <si>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</si>
  <si>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</si>
  <si>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</si>
  <si>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</si>
  <si>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</si>
  <si>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</si>
  <si>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</si>
  <si>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</si>
  <si>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</si>
  <si>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</si>
  <si>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</si>
  <si>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</si>
  <si>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</si>
  <si>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</si>
  <si>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</si>
  <si>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</si>
  <si>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</si>
  <si>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</si>
  <si>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</si>
  <si>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</si>
  <si>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</si>
  <si>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</si>
  <si>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</si>
  <si>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</si>
  <si>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</si>
  <si>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</si>
  <si>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</si>
  <si>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</si>
  <si>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</si>
  <si>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</si>
  <si>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</si>
  <si>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</si>
  <si>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</si>
  <si>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</si>
  <si>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</si>
  <si>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</si>
  <si>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</si>
  <si>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</si>
  <si>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</si>
  <si>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</si>
  <si>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</si>
  <si>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</si>
  <si>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</si>
  <si>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</si>
  <si>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</si>
  <si>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</si>
  <si>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</si>
  <si>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</si>
  <si>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</si>
  <si>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</si>
  <si>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</si>
  <si>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</si>
  <si>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</si>
  <si>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</si>
  <si>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</si>
  <si>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</si>
  <si>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</si>
  <si>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</si>
  <si>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</si>
  <si>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</si>
  <si>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</si>
  <si>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</si>
  <si>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</si>
  <si>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</si>
  <si>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</si>
  <si>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</si>
  <si>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</si>
  <si>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</si>
  <si>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</si>
  <si>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</si>
  <si>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</si>
  <si>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</si>
  <si>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</si>
  <si>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</si>
  <si>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</si>
  <si>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</si>
  <si>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</si>
  <si>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</si>
  <si>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</si>
  <si>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</si>
  <si>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</si>
  <si>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</si>
  <si>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</si>
  <si>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</si>
  <si>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</si>
  <si>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</si>
  <si>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</si>
  <si>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</si>
  <si>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</si>
  <si>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</si>
  <si>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</si>
  <si>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</si>
  <si>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</si>
  <si>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</si>
  <si>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</si>
  <si>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</si>
  <si>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</si>
  <si>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</si>
  <si>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</si>
  <si>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</si>
  <si>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</si>
  <si>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</si>
  <si>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</si>
  <si>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</si>
  <si>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</si>
  <si>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</si>
  <si>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</si>
  <si>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</si>
  <si>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</si>
  <si>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</si>
  <si>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</si>
  <si>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</si>
  <si>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</si>
  <si>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</si>
  <si>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</si>
  <si>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</si>
  <si>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</si>
  <si>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</si>
  <si>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</si>
  <si>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</si>
  <si>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</si>
  <si>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</si>
  <si>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</si>
  <si>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</si>
  <si>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</si>
  <si>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</si>
  <si>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</si>
  <si>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</si>
  <si>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</si>
  <si>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</si>
  <si>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</si>
  <si>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</si>
  <si>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</si>
  <si>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</si>
  <si>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</si>
  <si>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</si>
  <si>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</si>
  <si>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</si>
  <si>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</si>
  <si>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</si>
  <si>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</si>
  <si>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</si>
  <si>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</si>
  <si>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</si>
  <si>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</si>
  <si>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</si>
  <si>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</si>
  <si>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</si>
  <si>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</si>
  <si>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</si>
  <si>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</si>
  <si>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</si>
  <si>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</si>
  <si>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</si>
  <si>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</si>
  <si>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</si>
  <si>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</si>
  <si>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</si>
  <si>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</si>
  <si>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</si>
  <si>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</si>
  <si>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</si>
  <si>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</si>
  <si>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</si>
  <si>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</si>
  <si>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</si>
  <si>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</si>
  <si>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</si>
  <si>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</si>
  <si>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</si>
  <si>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</si>
  <si>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</si>
  <si>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</si>
  <si>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</si>
  <si>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</si>
  <si>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</si>
  <si>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</si>
  <si>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</si>
  <si>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</si>
  <si>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</si>
  <si>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</si>
  <si>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</si>
  <si>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</si>
  <si>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</si>
  <si>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</si>
  <si>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</si>
  <si>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</si>
  <si>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</si>
  <si>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</si>
  <si>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</si>
  <si>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</si>
  <si>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</si>
  <si>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</si>
  <si>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</si>
  <si>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</si>
  <si>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</si>
  <si>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</si>
  <si>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</si>
  <si>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</si>
  <si>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</si>
  <si>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</si>
  <si>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</si>
  <si>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</si>
  <si>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</si>
  <si>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</si>
  <si>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</si>
  <si>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</si>
  <si>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</si>
  <si>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</si>
  <si>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</si>
  <si>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</si>
  <si>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</si>
  <si>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</si>
  <si>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</si>
  <si>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</si>
  <si>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</si>
  <si>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</si>
  <si>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</si>
  <si>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</si>
  <si>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</si>
  <si>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</si>
  <si>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</si>
  <si>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</si>
  <si>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</si>
  <si>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</si>
  <si>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</si>
  <si>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</si>
  <si>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</si>
  <si>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</si>
  <si>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</si>
  <si>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</si>
  <si>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</si>
  <si>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</si>
  <si>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</si>
  <si>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</si>
  <si>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</si>
  <si>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</si>
  <si>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</si>
  <si>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</si>
  <si>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</si>
  <si>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</si>
  <si>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</si>
  <si>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</si>
  <si>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</si>
  <si>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</si>
  <si>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</si>
  <si>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</si>
  <si>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</si>
  <si>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</si>
  <si>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</si>
  <si>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</si>
  <si>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</si>
  <si>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</si>
  <si>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</si>
  <si>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</si>
  <si>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</si>
  <si>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</si>
  <si>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</si>
  <si>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</si>
  <si>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</si>
  <si>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</si>
  <si>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</si>
  <si>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</si>
  <si>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</si>
  <si>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</si>
  <si>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</si>
  <si>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</si>
  <si>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</si>
  <si>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</si>
  <si>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</si>
  <si>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</si>
  <si>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</si>
  <si>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</si>
  <si>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</si>
  <si>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</si>
  <si>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</si>
  <si>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</si>
  <si>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</si>
  <si>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</si>
  <si>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</si>
  <si>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</si>
  <si>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</si>
  <si>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</si>
  <si>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</si>
  <si>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</si>
  <si>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</si>
  <si>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</si>
  <si>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</si>
  <si>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</si>
  <si>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</si>
  <si>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</si>
  <si>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</si>
  <si>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</si>
  <si>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</si>
  <si>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</si>
  <si>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</si>
  <si>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</si>
  <si>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</si>
  <si>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</si>
  <si>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</si>
  <si>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</si>
  <si>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</si>
  <si>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</si>
  <si>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</si>
  <si>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</si>
  <si>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</si>
  <si>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</si>
  <si>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</si>
  <si>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</si>
  <si>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</si>
  <si>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</si>
  <si>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</si>
  <si>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</si>
  <si>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</si>
  <si>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</si>
  <si>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</si>
  <si>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</si>
  <si>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</si>
  <si>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</si>
  <si>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</si>
  <si>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</si>
  <si>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</si>
  <si>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</si>
  <si>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</si>
  <si>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</si>
  <si>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</si>
  <si>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</si>
  <si>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</si>
  <si>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</si>
  <si>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</si>
  <si>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</si>
  <si>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</si>
  <si>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</si>
  <si>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</si>
  <si>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</si>
  <si>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</si>
  <si>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</si>
  <si>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</si>
  <si>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</si>
  <si>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</si>
  <si>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</si>
  <si>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</si>
  <si>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</si>
  <si>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</si>
  <si>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</si>
  <si>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</si>
  <si>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</si>
  <si>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</si>
  <si>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</si>
  <si>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</si>
  <si>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</si>
  <si>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</si>
  <si>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</si>
  <si>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</si>
  <si>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</si>
  <si>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</si>
  <si>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</si>
  <si>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</si>
  <si>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</si>
  <si>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</si>
  <si>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</si>
  <si>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</si>
  <si>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</si>
  <si>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</si>
  <si>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</si>
  <si>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</si>
  <si>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</si>
  <si>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</si>
  <si>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</si>
  <si>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</si>
  <si>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</si>
  <si>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</si>
  <si>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</si>
  <si>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</si>
  <si>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</si>
  <si>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</si>
  <si>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</si>
  <si>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</si>
  <si>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</si>
  <si>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</si>
  <si>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</si>
  <si>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</si>
  <si>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</si>
  <si>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</si>
  <si>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</si>
  <si>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</si>
  <si>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</si>
  <si>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</si>
  <si>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</si>
  <si>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</si>
  <si>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</si>
  <si>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</si>
  <si>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</si>
  <si>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</si>
  <si>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</si>
  <si>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</si>
  <si>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</si>
  <si>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</si>
  <si>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</si>
  <si>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</si>
  <si>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</si>
  <si>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</si>
  <si>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</si>
  <si>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</si>
  <si>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</si>
  <si>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</si>
  <si>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</si>
  <si>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</si>
  <si>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</si>
  <si>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</si>
  <si>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</si>
  <si>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</si>
  <si>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</si>
  <si>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</si>
  <si>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</si>
  <si>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</si>
  <si>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</si>
  <si>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</si>
  <si>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</si>
  <si>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</si>
  <si>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</si>
  <si>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</si>
  <si>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</si>
  <si>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</si>
  <si>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</si>
  <si>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</si>
  <si>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</si>
  <si>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</si>
  <si>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</si>
  <si>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</si>
  <si>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</si>
  <si>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</si>
  <si>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</si>
  <si>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</si>
  <si>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</si>
  <si>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</si>
  <si>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</si>
  <si>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</si>
  <si>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</si>
  <si>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</si>
  <si>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</si>
  <si>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</si>
  <si>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</si>
  <si>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</si>
  <si>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</si>
  <si>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</si>
  <si>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</si>
  <si>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</si>
  <si>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</si>
  <si>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</si>
  <si>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</si>
  <si>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</si>
  <si>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</si>
  <si>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</si>
  <si>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</si>
  <si>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</si>
  <si>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</si>
  <si>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</si>
  <si>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</si>
  <si>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</si>
  <si>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</si>
  <si>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</si>
  <si>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</si>
  <si>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</si>
  <si>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</si>
  <si>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</si>
  <si>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</si>
  <si>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</si>
  <si>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</si>
  <si>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</si>
  <si>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</si>
  <si>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</si>
  <si>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</si>
  <si>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</si>
  <si>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</si>
  <si>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</si>
  <si>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</si>
  <si>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</si>
  <si>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</si>
  <si>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</si>
  <si>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</si>
  <si>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</si>
  <si>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</si>
  <si>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</si>
  <si>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</si>
  <si>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</si>
  <si>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</si>
  <si>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</si>
  <si>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</si>
  <si>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</si>
  <si>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</si>
  <si>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</si>
  <si>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</si>
  <si>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</si>
  <si>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</si>
  <si>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</si>
  <si>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</si>
  <si>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</si>
  <si>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</si>
  <si>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</si>
  <si>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</si>
  <si>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</si>
  <si>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</si>
  <si>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</si>
  <si>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</si>
  <si>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</si>
  <si>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</si>
  <si>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</si>
  <si>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</si>
  <si>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</si>
  <si>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</si>
  <si>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</si>
  <si>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</si>
  <si>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</si>
  <si>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</si>
  <si>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</si>
  <si>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</si>
  <si>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</si>
  <si>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</si>
  <si>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</si>
  <si>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</si>
  <si>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</si>
  <si>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</si>
  <si>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</si>
  <si>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</si>
  <si>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</si>
  <si>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</si>
  <si>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</si>
  <si>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</si>
  <si>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</si>
  <si>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</si>
  <si>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</si>
  <si>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</si>
  <si>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</si>
  <si>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</si>
  <si>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</si>
  <si>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</si>
  <si>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</si>
  <si>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</si>
  <si>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</si>
  <si>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</si>
  <si>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</si>
  <si>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</si>
  <si>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</si>
  <si>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</si>
  <si>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</si>
  <si>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</si>
  <si>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</si>
  <si>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</si>
  <si>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</si>
  <si>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</si>
  <si>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</si>
  <si>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</si>
  <si>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</si>
  <si>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</si>
  <si>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</si>
  <si>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</si>
  <si>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</si>
  <si>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</si>
  <si>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</si>
  <si>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</si>
  <si>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</si>
  <si>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</si>
  <si>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</si>
  <si>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</si>
  <si>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</si>
  <si>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</si>
  <si>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</si>
  <si>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</si>
  <si>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</si>
  <si>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</si>
  <si>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</si>
  <si>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</si>
  <si>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</si>
  <si>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</si>
  <si>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</si>
  <si>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</si>
  <si>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</si>
  <si>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</si>
  <si>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</si>
  <si>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</si>
  <si>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</si>
  <si>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</si>
  <si>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</si>
  <si>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</si>
  <si>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</si>
  <si>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</si>
  <si>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</si>
  <si>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</si>
  <si>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</si>
  <si>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</si>
  <si>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</si>
  <si>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</si>
  <si>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</si>
  <si>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</si>
  <si>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</si>
  <si>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</si>
  <si>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</si>
  <si>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</si>
  <si>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</si>
  <si>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</si>
  <si>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</si>
  <si>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</si>
  <si>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</si>
  <si>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</si>
  <si>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</si>
  <si>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</si>
  <si>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</si>
  <si>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</si>
  <si>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</si>
  <si>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</si>
  <si>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</si>
  <si>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</si>
  <si>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</si>
  <si>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</si>
  <si>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</si>
  <si>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</si>
  <si>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</si>
  <si>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</si>
  <si>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</si>
  <si>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</si>
  <si>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</si>
  <si>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</si>
  <si>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</si>
  <si>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</si>
  <si>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</si>
  <si>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</si>
  <si>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</si>
  <si>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</si>
  <si>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</si>
  <si>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</si>
  <si>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</si>
  <si>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</si>
  <si>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</si>
  <si>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</si>
  <si>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</si>
  <si>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</si>
  <si>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</si>
  <si>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</si>
  <si>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</si>
  <si>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</si>
  <si>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</si>
  <si>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</si>
  <si>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</si>
  <si>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</si>
  <si>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</si>
  <si>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</si>
  <si>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</si>
  <si>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</si>
  <si>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</si>
  <si>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</si>
  <si>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</si>
  <si>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</si>
  <si>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</si>
  <si>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</si>
  <si>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</si>
  <si>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</si>
  <si>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</si>
  <si>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</si>
  <si>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</si>
  <si>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</si>
  <si>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</si>
  <si>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</si>
  <si>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</si>
  <si>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</si>
  <si>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</si>
  <si>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</si>
  <si>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</si>
  <si>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</si>
  <si>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</si>
  <si>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</si>
  <si>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</si>
  <si>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</si>
  <si>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</si>
  <si>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</si>
  <si>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</si>
  <si>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</si>
  <si>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</si>
  <si>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</si>
  <si>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</si>
  <si>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</si>
  <si>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</si>
  <si>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</si>
  <si>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</si>
  <si>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</si>
  <si>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</si>
  <si>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</si>
  <si>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</si>
  <si>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</si>
  <si>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</si>
  <si>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</si>
  <si>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</si>
  <si>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</si>
  <si>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</si>
  <si>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</si>
  <si>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</si>
  <si>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</si>
  <si>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</si>
  <si>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</si>
  <si>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</si>
  <si>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</si>
  <si>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</si>
  <si>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</si>
  <si>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</si>
  <si>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</si>
  <si>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</si>
  <si>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</si>
  <si>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</si>
  <si>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</si>
  <si>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</si>
  <si>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</si>
  <si>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</si>
  <si>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</si>
  <si>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</si>
  <si>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</si>
  <si>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</si>
  <si>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</si>
  <si>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</si>
  <si>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</si>
  <si>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</si>
  <si>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</si>
  <si>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</si>
  <si>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</si>
  <si>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</si>
  <si>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</si>
  <si>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</si>
  <si>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</si>
  <si>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</si>
  <si>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</si>
  <si>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</si>
  <si>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</si>
  <si>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</si>
  <si>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</si>
  <si>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</si>
  <si>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</si>
  <si>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</si>
  <si>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</si>
  <si>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</si>
  <si>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</si>
  <si>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</si>
  <si>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</si>
  <si>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</si>
  <si>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</si>
  <si>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</si>
  <si>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</si>
  <si>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</si>
  <si>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</si>
  <si>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</si>
  <si>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</si>
  <si>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</si>
  <si>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</si>
  <si>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</si>
  <si>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</si>
  <si>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</si>
  <si>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</si>
  <si>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</si>
  <si>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</si>
  <si>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</si>
  <si>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</si>
  <si>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</si>
  <si>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</si>
  <si>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</si>
  <si>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</si>
  <si>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</si>
  <si>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</si>
  <si>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</si>
  <si>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</si>
  <si>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</si>
  <si>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</si>
  <si>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</si>
  <si>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</si>
  <si>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</si>
  <si>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</si>
  <si>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</si>
  <si>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</si>
  <si>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</si>
  <si>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</si>
  <si>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</si>
  <si>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</si>
  <si>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</si>
  <si>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</si>
  <si>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</si>
  <si>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</si>
  <si>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</si>
  <si>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</si>
  <si>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</si>
  <si>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</si>
  <si>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</si>
  <si>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</si>
  <si>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</si>
  <si>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</si>
  <si>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</si>
  <si>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</si>
  <si>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</si>
  <si>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</si>
  <si>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</si>
  <si>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</si>
  <si>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</si>
  <si>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</si>
  <si>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</si>
  <si>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</si>
  <si>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</si>
  <si>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</si>
  <si>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</si>
  <si>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</si>
  <si>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</si>
  <si>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</si>
  <si>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</si>
  <si>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</si>
  <si>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</si>
  <si>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</si>
  <si>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</si>
  <si>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</si>
  <si>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</si>
  <si>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</si>
  <si>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</si>
  <si>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</si>
  <si>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</si>
  <si>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</si>
  <si>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</si>
  <si>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</si>
  <si>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</si>
  <si>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</si>
  <si>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</si>
  <si>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</si>
  <si>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</si>
  <si>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</si>
  <si>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</si>
  <si>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</si>
  <si>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</si>
  <si>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</si>
  <si>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</si>
  <si>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</si>
  <si>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</si>
  <si>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</si>
  <si>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</si>
  <si>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</si>
  <si>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</si>
  <si>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</si>
  <si>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</si>
  <si>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</si>
  <si>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</si>
  <si>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</si>
  <si>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</si>
  <si>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</si>
  <si>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</si>
  <si>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</si>
  <si>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</si>
  <si>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</si>
  <si>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</si>
  <si>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</si>
  <si>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</si>
  <si>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</si>
  <si>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</si>
  <si>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</si>
  <si>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</si>
  <si>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</si>
  <si>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</si>
  <si>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</si>
  <si>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</si>
  <si>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</si>
  <si>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</si>
  <si>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</si>
  <si>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</si>
  <si>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</si>
  <si>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</si>
  <si>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</si>
  <si>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</si>
  <si>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</si>
  <si>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</si>
  <si>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</si>
  <si>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</si>
  <si>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</si>
  <si>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</si>
  <si>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</si>
  <si>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</si>
  <si>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</si>
  <si>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</si>
  <si>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</si>
  <si>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</si>
  <si>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</si>
  <si>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</si>
  <si>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</si>
  <si>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</si>
  <si>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</si>
  <si>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</si>
  <si>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</si>
  <si>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</si>
  <si>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</si>
  <si>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</si>
  <si>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</si>
  <si>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</si>
  <si>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</si>
  <si>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</si>
  <si>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</si>
  <si>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</si>
  <si>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</si>
  <si>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</si>
  <si>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</si>
  <si>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</si>
  <si>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</si>
  <si>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</si>
  <si>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</si>
  <si>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</si>
  <si>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</si>
  <si>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</si>
  <si>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</si>
  <si>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</si>
  <si>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</si>
  <si>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</si>
  <si>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</si>
  <si>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</si>
  <si>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</si>
  <si>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</si>
  <si>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</si>
  <si>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</si>
  <si>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</si>
  <si>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</si>
  <si>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</si>
  <si>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</si>
  <si>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</si>
  <si>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</si>
  <si>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</si>
  <si>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</si>
  <si>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</si>
  <si>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</si>
  <si>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</si>
  <si>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</si>
  <si>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</si>
  <si>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</si>
  <si>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</si>
  <si>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</si>
  <si>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</si>
  <si>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</si>
  <si>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</si>
  <si>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</si>
  <si>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</si>
  <si>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</si>
  <si>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</si>
  <si>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</si>
  <si>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</si>
  <si>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</si>
  <si>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</si>
  <si>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</si>
  <si>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</si>
  <si>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</si>
  <si>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</si>
  <si>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</si>
  <si>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</si>
  <si>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</si>
  <si>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</si>
  <si>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</si>
  <si>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</si>
  <si>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</si>
  <si>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</si>
  <si>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</si>
  <si>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</si>
  <si>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</si>
  <si>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</si>
  <si>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</si>
  <si>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</si>
  <si>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</si>
  <si>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</si>
  <si>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</si>
  <si>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</si>
  <si>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</si>
  <si>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</si>
  <si>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</si>
  <si>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</si>
  <si>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</si>
  <si>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</si>
  <si>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</si>
  <si>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</si>
  <si>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</si>
  <si>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</si>
  <si>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</si>
  <si>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</si>
  <si>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</si>
  <si>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</si>
  <si>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</si>
  <si>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</si>
  <si>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</si>
  <si>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</si>
  <si>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</si>
  <si>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</si>
  <si>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</si>
  <si>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</si>
  <si>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</si>
  <si>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</si>
  <si>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</si>
  <si>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</si>
  <si>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</si>
  <si>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</si>
  <si>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</si>
  <si>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</si>
  <si>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</si>
  <si>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</si>
  <si>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</si>
  <si>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</si>
  <si>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</si>
  <si>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</si>
  <si>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</si>
  <si>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</si>
  <si>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</si>
  <si>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</si>
  <si>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</si>
  <si>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</si>
  <si>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</si>
  <si>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</si>
  <si>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</si>
  <si>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</si>
  <si>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</si>
  <si>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</si>
  <si>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</si>
  <si>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</si>
  <si>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</si>
  <si>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</si>
  <si>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</si>
  <si>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</si>
  <si>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</si>
  <si>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</si>
  <si>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</si>
  <si>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</si>
  <si>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</si>
  <si>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</si>
  <si>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</si>
  <si>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</si>
  <si>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</si>
  <si>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</si>
  <si>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</si>
  <si>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</si>
  <si>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</si>
  <si>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</si>
  <si>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</si>
  <si>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</si>
  <si>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</si>
  <si>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</si>
  <si>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</si>
  <si>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</si>
  <si>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</si>
  <si>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</si>
  <si>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</si>
  <si>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</si>
  <si>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</si>
  <si>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</si>
  <si>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</si>
  <si>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</si>
  <si>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</si>
  <si>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</si>
  <si>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</si>
  <si>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</si>
  <si>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</si>
  <si>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</si>
  <si>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</si>
  <si>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</si>
  <si>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</si>
  <si>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</si>
  <si>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</si>
  <si>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</si>
  <si>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</si>
  <si>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</si>
  <si>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</si>
  <si>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</si>
  <si>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</si>
  <si>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</si>
  <si>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</si>
  <si>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</si>
  <si>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</si>
  <si>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</si>
  <si>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</si>
  <si>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</si>
  <si>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</si>
  <si>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</si>
  <si>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</si>
  <si>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</si>
  <si>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</si>
  <si>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</si>
  <si>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</si>
  <si>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</si>
  <si>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</si>
  <si>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</si>
  <si>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</si>
  <si>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</si>
  <si>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</si>
  <si>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</si>
  <si>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</si>
  <si>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</si>
  <si>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</si>
  <si>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</si>
  <si>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</si>
  <si>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</si>
  <si>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</si>
  <si>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</si>
  <si>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</si>
  <si>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</si>
  <si>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</si>
  <si>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</si>
  <si>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</si>
  <si>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</si>
  <si>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</si>
  <si>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</si>
  <si>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</si>
  <si>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</si>
  <si>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</si>
  <si>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</si>
  <si>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</si>
  <si>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</si>
  <si>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</si>
  <si>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</si>
  <si>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</si>
  <si>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</si>
  <si>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</si>
  <si>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</si>
  <si>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</si>
  <si>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</si>
  <si>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</si>
  <si>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</si>
  <si>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</si>
  <si>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</si>
  <si>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</si>
  <si>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</si>
  <si>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</si>
  <si>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</si>
  <si>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</si>
  <si>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</si>
  <si>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</si>
  <si>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</si>
  <si>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</si>
  <si>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</si>
  <si>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</si>
  <si>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</si>
  <si>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</si>
  <si>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</si>
  <si>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</si>
  <si>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</si>
  <si>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</si>
  <si>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</si>
  <si>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</si>
  <si>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</si>
  <si>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</si>
  <si>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</si>
  <si>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</si>
  <si>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</si>
  <si>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</si>
  <si>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</si>
  <si>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</si>
  <si>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</si>
  <si>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</si>
  <si>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</si>
  <si>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</si>
  <si>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</si>
  <si>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</si>
  <si>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</si>
  <si>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</si>
  <si>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</si>
  <si>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</si>
  <si>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</si>
  <si>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</si>
  <si>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</si>
  <si>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</si>
  <si>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</si>
  <si>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</si>
  <si>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</si>
  <si>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</si>
  <si>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</si>
  <si>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</si>
  <si>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</si>
  <si>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</si>
  <si>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</si>
  <si>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</si>
  <si>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</si>
  <si>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</si>
  <si>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</si>
  <si>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</si>
  <si>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</si>
  <si>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</si>
  <si>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</si>
  <si>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</si>
  <si>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</si>
  <si>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</si>
  <si>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</si>
  <si>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</si>
  <si>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</si>
  <si>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</si>
  <si>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</si>
  <si>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</si>
  <si>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</si>
  <si>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</si>
  <si>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</si>
  <si>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</si>
  <si>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</si>
  <si>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</si>
  <si>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</si>
  <si>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</si>
  <si>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</si>
  <si>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</si>
  <si>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</si>
  <si>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</si>
  <si>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</si>
  <si>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</si>
  <si>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</si>
  <si>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</si>
  <si>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</si>
  <si>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</si>
  <si>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</si>
  <si>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</si>
  <si>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</si>
  <si>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</si>
  <si>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</si>
  <si>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</si>
  <si>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</si>
  <si>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</si>
  <si>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</si>
  <si>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</si>
  <si>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</si>
  <si>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</si>
  <si>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</si>
  <si>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</si>
  <si>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</si>
  <si>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</si>
  <si>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</si>
  <si>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</si>
  <si>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</si>
  <si>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</si>
  <si>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</si>
  <si>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</si>
  <si>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</si>
  <si>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</si>
  <si>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</si>
  <si>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</si>
  <si>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</si>
  <si>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</si>
  <si>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</si>
  <si>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</si>
  <si>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</si>
  <si>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</si>
  <si>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</si>
  <si>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</si>
  <si>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</si>
  <si>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</si>
  <si>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</si>
  <si>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</si>
  <si>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</si>
  <si>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</si>
  <si>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</si>
  <si>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</si>
  <si>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</si>
  <si>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</si>
  <si>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</si>
  <si>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</si>
  <si>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</si>
  <si>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</si>
  <si>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</si>
  <si>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</si>
  <si>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</si>
  <si>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</si>
  <si>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</si>
  <si>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</si>
  <si>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</si>
  <si>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</si>
  <si>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</si>
  <si>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</si>
  <si>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</si>
  <si>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</si>
  <si>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</si>
  <si>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</si>
  <si>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</si>
  <si>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</si>
  <si>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</si>
  <si>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</si>
  <si>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</si>
  <si>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</si>
  <si>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</si>
  <si>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</si>
  <si>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</si>
  <si>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</si>
  <si>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</si>
  <si>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</si>
  <si>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</si>
  <si>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</si>
  <si>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</si>
  <si>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</si>
  <si>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</si>
  <si>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</si>
  <si>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</si>
  <si>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</si>
  <si>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</si>
  <si>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</si>
  <si>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</si>
  <si>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</si>
  <si>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</si>
  <si>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</si>
  <si>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</si>
  <si>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</si>
  <si>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</si>
  <si>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</si>
  <si>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</si>
  <si>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</si>
  <si>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</si>
  <si>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</si>
  <si>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</si>
  <si>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</si>
  <si>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</si>
  <si>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</si>
  <si>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</si>
  <si>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</si>
  <si>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</si>
  <si>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</si>
  <si>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</si>
  <si>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</si>
  <si>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</si>
  <si>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</si>
  <si>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</si>
  <si>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</si>
  <si>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</si>
  <si>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</si>
  <si>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</si>
  <si>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</si>
  <si>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</si>
  <si>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</si>
  <si>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</si>
  <si>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</si>
  <si>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</si>
  <si>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</si>
  <si>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</si>
  <si>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</si>
  <si>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</si>
  <si>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</si>
  <si>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</si>
  <si>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</si>
  <si>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</si>
  <si>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</si>
  <si>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</si>
  <si>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</si>
  <si>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</si>
  <si>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</si>
  <si>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</si>
  <si>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</si>
  <si>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</si>
  <si>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</si>
  <si>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</si>
  <si>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</si>
  <si>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</si>
  <si>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</si>
  <si>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</si>
  <si>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</si>
  <si>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</si>
  <si>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</si>
  <si>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</si>
  <si>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</si>
  <si>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</si>
  <si>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</si>
  <si>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</si>
  <si>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</si>
  <si>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</si>
  <si>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</si>
  <si>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</si>
  <si>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</si>
  <si>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</si>
  <si>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</si>
  <si>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</si>
  <si>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</si>
  <si>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</si>
  <si>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</si>
  <si>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</si>
  <si>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</si>
  <si>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</si>
  <si>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</si>
  <si>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</si>
  <si>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</si>
  <si>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</si>
  <si>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</si>
  <si>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</si>
  <si>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</si>
  <si>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</si>
  <si>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</si>
  <si>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</si>
  <si>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</si>
  <si>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</si>
  <si>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</si>
  <si>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</si>
  <si>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</si>
  <si>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</si>
  <si>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</si>
  <si>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</si>
  <si>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</si>
  <si>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</si>
  <si>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</si>
  <si>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</si>
  <si>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</si>
  <si>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</si>
  <si>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</si>
  <si>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</si>
  <si>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</si>
  <si>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</si>
  <si>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</si>
  <si>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</si>
  <si>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</si>
  <si>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</si>
  <si>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</si>
  <si>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</si>
  <si>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</si>
  <si>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</si>
  <si>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</si>
  <si>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</si>
  <si>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</si>
  <si>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</si>
  <si>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</si>
  <si>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</si>
  <si>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</si>
  <si>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</si>
  <si>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</si>
  <si>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</si>
  <si>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</si>
  <si>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</si>
  <si>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</si>
  <si>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</si>
  <si>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</si>
  <si>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</si>
  <si>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</si>
  <si>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</si>
  <si>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</si>
  <si>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</si>
  <si>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</si>
  <si>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</si>
  <si>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</si>
  <si>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</si>
  <si>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</si>
  <si>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</si>
  <si>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</si>
  <si>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</si>
  <si>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</si>
  <si>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</si>
  <si>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</si>
  <si>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</si>
  <si>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</si>
  <si>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</si>
  <si>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</si>
  <si>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</si>
  <si>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</si>
  <si>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</si>
  <si>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</si>
  <si>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</si>
  <si>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</si>
  <si>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</si>
  <si>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</si>
  <si>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</si>
  <si>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</si>
  <si>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</si>
  <si>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</si>
  <si>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</si>
  <si>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</si>
  <si>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</si>
  <si>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</si>
  <si>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</si>
  <si>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</si>
  <si>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</si>
  <si>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</si>
  <si>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</si>
  <si>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</si>
  <si>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</si>
  <si>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</si>
  <si>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</si>
  <si>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</si>
  <si>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</si>
  <si>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</si>
  <si>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</si>
  <si>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</si>
  <si>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</si>
  <si>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</si>
  <si>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</si>
  <si>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</si>
  <si>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</si>
  <si>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</si>
  <si>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</si>
  <si>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</si>
  <si>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</si>
  <si>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</si>
  <si>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</si>
  <si>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</si>
  <si>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</si>
  <si>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</si>
  <si>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</si>
  <si>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</si>
  <si>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</si>
  <si>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</si>
  <si>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</si>
  <si>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</si>
  <si>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</si>
  <si>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</si>
  <si>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</si>
  <si>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</si>
  <si>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</si>
  <si>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</si>
  <si>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</si>
  <si>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</si>
  <si>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</si>
  <si>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</si>
  <si>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</si>
  <si>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</si>
  <si>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</si>
  <si>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</si>
  <si>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</si>
  <si>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</si>
  <si>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</si>
  <si>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</si>
  <si>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</si>
  <si>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</si>
  <si>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</si>
  <si>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</si>
  <si>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</si>
  <si>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</si>
  <si>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</si>
  <si>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</si>
  <si>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</si>
  <si>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</si>
  <si>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</si>
  <si>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</si>
  <si>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</si>
  <si>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</si>
  <si>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</si>
  <si>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</si>
  <si>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</si>
  <si>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</si>
  <si>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</si>
  <si>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</si>
  <si>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</si>
  <si>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</si>
  <si>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</si>
  <si>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</si>
  <si>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</si>
  <si>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</si>
  <si>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</si>
  <si>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</si>
  <si>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</si>
  <si>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</si>
  <si>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</si>
  <si>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</si>
  <si>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</si>
  <si>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</si>
  <si>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</si>
  <si>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</si>
  <si>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</si>
  <si>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</si>
  <si>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</si>
  <si>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</si>
  <si>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</si>
  <si>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</si>
  <si>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</si>
  <si>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</si>
  <si>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</si>
  <si>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</si>
  <si>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</si>
  <si>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</si>
  <si>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</si>
  <si>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</si>
  <si>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</si>
  <si>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</si>
  <si>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</si>
  <si>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</si>
  <si>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</si>
  <si>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</si>
  <si>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</si>
  <si>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</si>
  <si>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</si>
  <si>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</si>
  <si>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</si>
  <si>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</si>
  <si>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</si>
  <si>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</si>
  <si>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</si>
  <si>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</si>
  <si>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</si>
  <si>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</si>
  <si>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</si>
  <si>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</si>
  <si>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</si>
  <si>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</si>
  <si>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</si>
  <si>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</si>
  <si>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</si>
  <si>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</si>
  <si>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</si>
  <si>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</si>
  <si>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</si>
  <si>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</si>
  <si>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</si>
  <si>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</si>
  <si>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</si>
  <si>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</si>
  <si>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</si>
  <si>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</si>
  <si>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</si>
  <si>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</si>
  <si>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</si>
  <si>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</si>
  <si>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</si>
  <si>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</si>
  <si>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</si>
  <si>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</si>
  <si>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</si>
  <si>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</si>
  <si>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</si>
  <si>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</si>
  <si>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</si>
  <si>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</si>
  <si>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</si>
  <si>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</si>
  <si>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</si>
  <si>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</si>
  <si>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</si>
  <si>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</si>
  <si>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</si>
  <si>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</si>
  <si>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</si>
  <si>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</si>
  <si>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</si>
  <si>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</si>
  <si>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</si>
  <si>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</si>
  <si>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</si>
  <si>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</si>
  <si>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</si>
  <si>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</si>
  <si>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</si>
  <si>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</si>
  <si>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</si>
  <si>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</si>
  <si>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</si>
  <si>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</si>
  <si>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</si>
  <si>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</si>
  <si>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</si>
  <si>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</si>
  <si>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</si>
  <si>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</si>
  <si>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</si>
  <si>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</si>
  <si>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</si>
  <si>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</si>
  <si>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</si>
  <si>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</si>
  <si>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</si>
  <si>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</si>
  <si>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</si>
  <si>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</si>
  <si>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</si>
  <si>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</si>
  <si>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</si>
  <si>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</si>
  <si>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</si>
  <si>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</si>
  <si>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</si>
  <si>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</si>
  <si>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</si>
  <si>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</si>
  <si>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</si>
  <si>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</si>
  <si>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</si>
  <si>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</si>
  <si>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</si>
  <si>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</si>
  <si>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</si>
  <si>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</si>
  <si>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</si>
  <si>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</si>
  <si>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</si>
  <si>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</si>
  <si>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</si>
  <si>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</si>
  <si>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</si>
  <si>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</si>
  <si>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</si>
  <si>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</si>
  <si>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</si>
  <si>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</si>
  <si>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</si>
  <si>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</si>
  <si>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</si>
  <si>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</si>
  <si>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</si>
  <si>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</si>
  <si>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</si>
  <si>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</si>
  <si>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</si>
  <si>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</si>
  <si>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</si>
  <si>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</si>
  <si>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</si>
  <si>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</si>
  <si>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</si>
  <si>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</si>
  <si>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</si>
  <si>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</si>
  <si>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</si>
  <si>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</si>
  <si>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</si>
  <si>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</si>
  <si>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</si>
  <si>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</si>
  <si>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</si>
  <si>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</si>
  <si>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</si>
  <si>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</si>
  <si>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</si>
  <si>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</si>
  <si>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</si>
  <si>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</si>
  <si>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</si>
  <si>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</si>
  <si>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</si>
  <si>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</si>
  <si>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</si>
  <si>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</si>
  <si>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</si>
  <si>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</si>
  <si>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</si>
  <si>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</si>
  <si>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</si>
  <si>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</si>
  <si>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</si>
  <si>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</si>
  <si>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</si>
  <si>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</si>
  <si>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</si>
  <si>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</si>
  <si>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</si>
  <si>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</si>
  <si>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</si>
  <si>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</si>
  <si>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</si>
  <si>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</si>
  <si>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</si>
  <si>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</si>
  <si>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</si>
  <si>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</si>
  <si>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</si>
  <si>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</si>
  <si>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</si>
  <si>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</si>
  <si>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</si>
  <si>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</si>
  <si>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</si>
  <si>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</si>
  <si>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</si>
  <si>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</si>
  <si>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</si>
  <si>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</si>
  <si>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</si>
  <si>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</si>
  <si>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</si>
  <si>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</si>
  <si>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</si>
  <si>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</si>
  <si>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</si>
  <si>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</si>
  <si>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</si>
  <si>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</si>
  <si>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</si>
  <si>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</si>
  <si>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</si>
  <si>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</si>
  <si>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</si>
  <si>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</si>
  <si>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</si>
  <si>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</si>
  <si>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</si>
  <si>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</si>
  <si>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</si>
  <si>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</si>
  <si>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</si>
  <si>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</si>
  <si>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</si>
  <si>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</si>
  <si>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</si>
  <si>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</si>
  <si>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</si>
  <si>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</si>
  <si>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</si>
  <si>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</si>
  <si>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</si>
  <si>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</si>
  <si>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</si>
  <si>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</si>
  <si>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</si>
  <si>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</si>
  <si>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</si>
  <si>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</si>
  <si>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</si>
  <si>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</si>
  <si>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</si>
  <si>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</si>
  <si>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</si>
  <si>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</si>
  <si>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</si>
  <si>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</si>
  <si>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</si>
  <si>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</si>
  <si>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</si>
  <si>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</si>
  <si>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</si>
  <si>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</si>
  <si>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</si>
  <si>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</si>
  <si>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</si>
  <si>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</si>
  <si>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</si>
  <si>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</si>
  <si>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</si>
  <si>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</si>
  <si>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</si>
  <si>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</si>
  <si>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</si>
  <si>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</si>
  <si>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</si>
  <si>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</si>
  <si>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</si>
  <si>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</si>
  <si>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</si>
  <si>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</si>
  <si>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</si>
  <si>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</si>
  <si>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</si>
  <si>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</si>
  <si>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</si>
  <si>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</si>
  <si>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</si>
  <si>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</si>
  <si>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</si>
  <si>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</si>
  <si>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</si>
  <si>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</si>
  <si>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</si>
  <si>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</si>
  <si>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</si>
  <si>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</si>
  <si>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</si>
  <si>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</si>
  <si>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</si>
  <si>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</si>
  <si>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</si>
  <si>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</si>
  <si>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</si>
  <si>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</si>
  <si>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</si>
  <si>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</si>
  <si>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</si>
  <si>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</si>
  <si>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</si>
  <si>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</si>
  <si>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</si>
  <si>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</si>
  <si>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</si>
  <si>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</si>
  <si>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</si>
  <si>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</si>
  <si>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</si>
  <si>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</si>
  <si>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</si>
  <si>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</si>
  <si>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</si>
  <si>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</si>
  <si>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</si>
  <si>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</si>
  <si>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</si>
  <si>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</si>
  <si>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</si>
  <si>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</si>
  <si>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</si>
  <si>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</si>
  <si>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</si>
  <si>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</si>
  <si>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</si>
  <si>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</si>
  <si>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</si>
  <si>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</si>
  <si>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</si>
  <si>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</si>
  <si>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</si>
  <si>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</si>
  <si>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</si>
  <si>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</si>
  <si>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</si>
  <si>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</si>
  <si>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</si>
  <si>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</si>
  <si>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</si>
  <si>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</si>
  <si>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</si>
  <si>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</si>
  <si>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</si>
  <si>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</si>
  <si>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</si>
  <si>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</si>
  <si>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</si>
  <si>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</si>
  <si>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</si>
  <si>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</si>
  <si>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</si>
  <si>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</si>
  <si>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</si>
  <si>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</si>
  <si>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</si>
  <si>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</si>
  <si>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</si>
  <si>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</si>
  <si>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</si>
  <si>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</si>
  <si>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</si>
  <si>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</si>
  <si>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</si>
  <si>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</si>
  <si>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</si>
  <si>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</si>
  <si>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</si>
  <si>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</si>
  <si>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</si>
  <si>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</si>
  <si>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</si>
  <si>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</si>
  <si>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</si>
  <si>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</si>
  <si>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</si>
  <si>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</si>
  <si>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</si>
  <si>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</si>
  <si>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</si>
  <si>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</si>
  <si>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</si>
  <si>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</si>
  <si>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</si>
  <si>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</si>
  <si>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</si>
  <si>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</si>
  <si>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</si>
  <si>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</si>
  <si>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</si>
  <si>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</si>
  <si>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</si>
  <si>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</si>
  <si>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</si>
  <si>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</si>
  <si>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</si>
  <si>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</si>
  <si>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</si>
  <si>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</si>
  <si>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</si>
  <si>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</si>
  <si>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</si>
  <si>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</si>
  <si>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</si>
  <si>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</si>
  <si>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</si>
  <si>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</si>
  <si>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</si>
  <si>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</si>
  <si>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</si>
  <si>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</si>
  <si>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</si>
  <si>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</si>
  <si>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</si>
  <si>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</si>
  <si>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</si>
  <si>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</si>
  <si>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</si>
  <si>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</si>
  <si>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</si>
  <si>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</si>
  <si>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</si>
  <si>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</si>
  <si>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</si>
  <si>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</si>
  <si>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</si>
  <si>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</si>
  <si>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</si>
  <si>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</si>
  <si>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</si>
  <si>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</si>
  <si>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</si>
  <si>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</si>
  <si>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</si>
  <si>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</si>
  <si>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</si>
  <si>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</si>
  <si>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</si>
  <si>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</si>
  <si>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</si>
  <si>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</si>
  <si>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</si>
  <si>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</si>
  <si>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</si>
  <si>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</si>
  <si>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</si>
  <si>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</si>
  <si>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</si>
  <si>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</si>
  <si>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</si>
  <si>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</si>
  <si>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</si>
  <si>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</si>
  <si>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</si>
  <si>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</si>
  <si>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</si>
  <si>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</si>
  <si>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</si>
  <si>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</si>
  <si>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</si>
  <si>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</si>
  <si>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</si>
  <si>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</si>
  <si>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</si>
  <si>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</si>
  <si>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</si>
  <si>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</si>
  <si>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</si>
  <si>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</si>
  <si>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</si>
  <si>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</si>
  <si>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</si>
  <si>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</si>
  <si>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</si>
  <si>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</si>
  <si>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</si>
  <si>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</si>
  <si>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</si>
  <si>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</si>
  <si>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</si>
  <si>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</si>
  <si>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</si>
  <si>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</si>
  <si>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</si>
  <si>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</si>
  <si>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</si>
  <si>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</si>
  <si>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</si>
  <si>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</si>
  <si>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</si>
  <si>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</si>
  <si>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</si>
  <si>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</si>
  <si>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</si>
  <si>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</si>
  <si>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</si>
  <si>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</si>
  <si>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</si>
  <si>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</si>
  <si>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</si>
  <si>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</si>
  <si>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</si>
  <si>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</si>
  <si>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</si>
  <si>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</si>
  <si>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</si>
  <si>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</si>
  <si>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</si>
  <si>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</si>
  <si>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</si>
  <si>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</si>
  <si>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</si>
  <si>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</si>
  <si>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</si>
  <si>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</si>
  <si>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</si>
  <si>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</si>
  <si>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</si>
  <si>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</si>
  <si>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</si>
  <si>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</si>
  <si>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</si>
  <si>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</si>
  <si>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</si>
  <si>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</si>
  <si>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</si>
  <si>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</si>
  <si>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</si>
  <si>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</si>
  <si>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</si>
  <si>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</si>
  <si>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</si>
  <si>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</si>
  <si>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</si>
  <si>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</si>
  <si>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</si>
  <si>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</si>
  <si>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</si>
  <si>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</si>
  <si>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</si>
  <si>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</si>
  <si>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</si>
  <si>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</si>
  <si>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</si>
  <si>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</si>
  <si>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</si>
  <si>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</si>
  <si>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</si>
  <si>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</si>
  <si>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</si>
  <si>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</si>
  <si>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</si>
  <si>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</si>
  <si>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</si>
  <si>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</si>
  <si>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</si>
  <si>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</si>
  <si>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</si>
  <si>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</si>
  <si>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</si>
  <si>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</si>
  <si>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</si>
  <si>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</si>
  <si>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</si>
  <si>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</si>
  <si>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</si>
  <si>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</si>
  <si>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</si>
  <si>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</si>
  <si>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</si>
  <si>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</si>
  <si>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</si>
  <si>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</si>
  <si>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</si>
  <si>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</si>
  <si>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</si>
  <si>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</si>
  <si>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</si>
  <si>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</si>
  <si>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</si>
  <si>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</si>
  <si>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</si>
  <si>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</si>
  <si>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</si>
  <si>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</si>
  <si>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</si>
  <si>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</si>
  <si>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</si>
  <si>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</si>
  <si>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</si>
  <si>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</si>
  <si>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</si>
  <si>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</si>
  <si>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</si>
  <si>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</si>
  <si>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</si>
  <si>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</si>
  <si>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</si>
  <si>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</si>
  <si>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</si>
  <si>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</si>
  <si>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</si>
  <si>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</si>
  <si>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</si>
  <si>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</si>
  <si>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</si>
  <si>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</si>
  <si>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</si>
  <si>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</si>
  <si>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</si>
  <si>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</si>
  <si>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</si>
  <si>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</si>
  <si>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</si>
  <si>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</si>
  <si>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</si>
  <si>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</si>
  <si>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</si>
  <si>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</si>
  <si>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</si>
  <si>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</si>
  <si>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</si>
  <si>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</si>
  <si>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</si>
  <si>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</si>
  <si>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</si>
  <si>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</si>
  <si>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</si>
  <si>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</si>
  <si>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</si>
  <si>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</si>
  <si>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</si>
  <si>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</si>
  <si>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</si>
  <si>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</si>
  <si>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</si>
  <si>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</si>
  <si>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</si>
  <si>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</si>
  <si>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</si>
  <si>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</si>
  <si>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</si>
  <si>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</si>
  <si>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</si>
  <si>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</si>
  <si>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</si>
  <si>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</si>
  <si>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</si>
  <si>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</si>
  <si>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</si>
  <si>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</si>
  <si>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</si>
  <si>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</si>
  <si>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</si>
  <si>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</si>
  <si>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</si>
  <si>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</si>
  <si>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</si>
  <si>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</si>
  <si>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</si>
  <si>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</si>
  <si>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</si>
  <si>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</si>
  <si>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</si>
  <si>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</si>
  <si>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</si>
  <si>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</si>
  <si>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</si>
  <si>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</si>
  <si>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</si>
  <si>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</si>
  <si>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</si>
  <si>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</si>
  <si>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</si>
  <si>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</si>
  <si>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</si>
  <si>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</si>
  <si>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</si>
  <si>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</si>
  <si>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</si>
  <si>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</si>
  <si>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</si>
  <si>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</si>
  <si>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</si>
  <si>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</si>
  <si>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</si>
  <si>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</si>
  <si>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</si>
  <si>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</si>
  <si>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</si>
  <si>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</si>
  <si>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</si>
  <si>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</si>
  <si>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</si>
  <si>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</si>
  <si>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</si>
  <si>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</si>
  <si>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</si>
  <si>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</si>
  <si>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</si>
  <si>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</si>
  <si>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</si>
  <si>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</si>
  <si>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</si>
  <si>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</si>
  <si>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</si>
  <si>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</si>
  <si>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</si>
  <si>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</si>
  <si>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</si>
  <si>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</si>
  <si>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</si>
  <si>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</si>
  <si>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</si>
  <si>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</si>
  <si>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</si>
  <si>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</si>
  <si>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</si>
  <si>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</si>
  <si>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</si>
  <si>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</si>
  <si>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</si>
  <si>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</si>
  <si>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</si>
  <si>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</si>
  <si>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</si>
  <si>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</si>
  <si>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</si>
  <si>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</si>
  <si>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</si>
  <si>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</si>
  <si>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</si>
  <si>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</si>
  <si>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</si>
  <si>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</si>
  <si>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</si>
  <si>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</si>
  <si>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</si>
  <si>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</si>
  <si>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</si>
  <si>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</si>
  <si>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</si>
  <si>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</si>
  <si>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</si>
  <si>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</si>
  <si>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</si>
  <si>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</si>
  <si>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</si>
  <si>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</si>
  <si>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</si>
  <si>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</si>
  <si>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</si>
  <si>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</si>
  <si>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</si>
  <si>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</si>
  <si>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</si>
  <si>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</si>
  <si>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</si>
  <si>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</si>
  <si>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</si>
  <si>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</si>
  <si>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</si>
  <si>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</si>
  <si>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</si>
  <si>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</si>
  <si>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</si>
  <si>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</si>
  <si>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</si>
  <si>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</si>
  <si>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</si>
  <si>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</si>
  <si>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</si>
  <si>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</si>
  <si>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</si>
  <si>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</si>
  <si>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</si>
  <si>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</si>
  <si>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</si>
  <si>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</si>
  <si>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</si>
  <si>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</si>
  <si>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</si>
  <si>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</si>
  <si>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</si>
  <si>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</si>
  <si>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</si>
  <si>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</si>
  <si>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</si>
  <si>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</si>
  <si>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</si>
  <si>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</si>
  <si>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</si>
  <si>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</si>
  <si>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</si>
  <si>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</si>
  <si>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</si>
  <si>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</si>
  <si>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</si>
  <si>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</si>
  <si>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</si>
  <si>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</si>
  <si>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</si>
  <si>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</si>
  <si>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</si>
  <si>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</si>
  <si>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</si>
  <si>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</si>
  <si>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</si>
  <si>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</si>
  <si>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</si>
  <si>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</si>
  <si>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</si>
  <si>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</si>
  <si>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</si>
  <si>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</si>
  <si>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</si>
  <si>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</si>
  <si>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</si>
  <si>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</si>
  <si>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</si>
  <si>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</si>
  <si>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</si>
  <si>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</si>
  <si>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</si>
  <si>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</si>
  <si>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</si>
  <si>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</si>
  <si>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</si>
  <si>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</si>
  <si>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</si>
  <si>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</si>
  <si>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</si>
  <si>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</si>
  <si>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</si>
  <si>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</si>
  <si>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</si>
  <si>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</si>
  <si>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</si>
  <si>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</si>
  <si>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</si>
  <si>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</si>
  <si>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</si>
  <si>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</si>
  <si>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</si>
  <si>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</si>
  <si>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</si>
  <si>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</si>
  <si>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</si>
  <si>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</si>
  <si>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</si>
  <si>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</si>
  <si>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</si>
  <si>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</si>
  <si>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</si>
  <si>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</si>
  <si>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</si>
  <si>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</si>
  <si>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</si>
  <si>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</si>
  <si>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</si>
  <si>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</si>
  <si>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</si>
  <si>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</si>
  <si>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</si>
  <si>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</si>
  <si>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</si>
  <si>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</si>
  <si>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</si>
  <si>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</si>
  <si>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</si>
  <si>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</si>
  <si>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</si>
  <si>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</si>
  <si>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</si>
  <si>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</si>
  <si>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</si>
  <si>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</si>
  <si>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</si>
  <si>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</si>
  <si>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</si>
  <si>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</si>
  <si>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</si>
  <si>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</si>
  <si>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</si>
  <si>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</si>
  <si>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</si>
  <si>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</si>
  <si>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</si>
  <si>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</si>
  <si>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</si>
  <si>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</si>
  <si>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</si>
  <si>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</si>
  <si>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</si>
  <si>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</si>
  <si>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</si>
  <si>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</si>
  <si>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</si>
  <si>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</si>
  <si>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</si>
  <si>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</si>
  <si>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</si>
  <si>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</si>
  <si>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</si>
  <si>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</si>
  <si>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</si>
  <si>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</si>
  <si>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</si>
  <si>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</si>
  <si>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</si>
  <si>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</si>
  <si>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</si>
  <si>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</si>
  <si>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</si>
  <si>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</si>
  <si>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</si>
  <si>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</si>
  <si>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</si>
  <si>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</si>
  <si>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</si>
  <si>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</si>
  <si>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</si>
  <si>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</si>
  <si>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</si>
  <si>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</si>
  <si>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</si>
  <si>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</si>
  <si>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</si>
  <si>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</si>
  <si>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</si>
  <si>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</si>
  <si>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</si>
  <si>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</si>
  <si>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</si>
  <si>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</si>
  <si>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</si>
  <si>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</si>
  <si>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</si>
  <si>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</si>
  <si>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</si>
  <si>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</si>
  <si>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</si>
  <si>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</si>
  <si>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</si>
  <si>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</si>
  <si>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</si>
  <si>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</si>
  <si>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</si>
  <si>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</si>
  <si>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</si>
  <si>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</si>
  <si>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</si>
  <si>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</si>
  <si>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</si>
  <si>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</si>
  <si>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</si>
  <si>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</si>
  <si>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</si>
  <si>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</si>
  <si>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</si>
  <si>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</si>
  <si>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</si>
  <si>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</si>
  <si>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</si>
  <si>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</si>
  <si>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</si>
  <si>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</si>
  <si>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</si>
  <si>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</si>
  <si>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</si>
  <si>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</si>
  <si>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</si>
  <si>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</si>
  <si>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</si>
  <si>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</si>
  <si>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</si>
  <si>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</si>
  <si>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</si>
  <si>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</si>
  <si>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</si>
  <si>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</si>
  <si>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</si>
  <si>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</si>
  <si>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</si>
  <si>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</si>
  <si>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</si>
  <si>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</si>
  <si>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</si>
  <si>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</si>
  <si>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</si>
  <si>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</si>
  <si>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</si>
  <si>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</si>
  <si>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</si>
  <si>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</si>
  <si>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</si>
  <si>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</si>
  <si>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</si>
  <si>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</si>
  <si>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</si>
  <si>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</si>
  <si>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</si>
  <si>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</si>
  <si>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</si>
  <si>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</si>
  <si>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</si>
  <si>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</si>
  <si>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</si>
  <si>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</si>
  <si>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</si>
  <si>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</si>
  <si>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</si>
  <si>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</si>
  <si>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</si>
  <si>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</si>
  <si>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</si>
  <si>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</si>
  <si>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</si>
  <si>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</si>
  <si>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</si>
  <si>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</si>
  <si>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</si>
  <si>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</si>
  <si>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</si>
  <si>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</si>
  <si>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</si>
  <si>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</si>
  <si>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</si>
  <si>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</si>
  <si>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</si>
  <si>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</si>
  <si>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</si>
  <si>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</si>
  <si>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</si>
  <si>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</si>
  <si>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</si>
  <si>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</si>
  <si>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</si>
  <si>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</si>
  <si>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</si>
  <si>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</si>
  <si>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</si>
  <si>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</si>
  <si>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</si>
  <si>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</si>
  <si>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</si>
  <si>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</si>
  <si>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</si>
  <si>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</si>
  <si>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</si>
  <si>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</si>
  <si>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</si>
  <si>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</si>
  <si>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</si>
  <si>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</si>
  <si>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</si>
  <si>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</si>
  <si>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</si>
  <si>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</si>
  <si>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</si>
  <si>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</si>
  <si>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</si>
  <si>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</si>
  <si>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</si>
  <si>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</si>
  <si>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</si>
  <si>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</si>
  <si>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</si>
  <si>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</si>
  <si>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</si>
  <si>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</si>
  <si>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</si>
  <si>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</si>
  <si>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</si>
  <si>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</si>
  <si>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</si>
  <si>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</si>
  <si>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</si>
  <si>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</si>
  <si>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</si>
  <si>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</si>
  <si>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</si>
  <si>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</si>
  <si>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</si>
  <si>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</si>
  <si>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</si>
  <si>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</si>
  <si>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</si>
  <si>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</si>
  <si>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</si>
  <si>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</si>
  <si>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</si>
  <si>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</si>
  <si>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</si>
  <si>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</si>
  <si>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</si>
  <si>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</si>
  <si>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</si>
  <si>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</si>
  <si>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</si>
  <si>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</si>
  <si>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</si>
  <si>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</si>
  <si>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</si>
  <si>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</si>
  <si>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</si>
  <si>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</si>
  <si>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</si>
  <si>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</si>
  <si>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</si>
  <si>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</si>
  <si>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</si>
  <si>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</si>
  <si>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</si>
  <si>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</si>
  <si>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</si>
  <si>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</si>
  <si>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</si>
  <si>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</si>
  <si>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</si>
  <si>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</si>
  <si>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</si>
  <si>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</si>
  <si>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</si>
  <si>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</si>
  <si>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</si>
  <si>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</si>
  <si>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</si>
  <si>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</si>
  <si>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</si>
  <si>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</si>
  <si>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</si>
  <si>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</si>
  <si>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</si>
  <si>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</si>
  <si>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</si>
  <si>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</si>
  <si>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</si>
  <si>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</si>
  <si>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</si>
  <si>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</si>
  <si>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</si>
  <si>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</si>
  <si>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</si>
  <si>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</si>
  <si>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</si>
  <si>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</si>
  <si>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</si>
  <si>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</si>
  <si>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</si>
  <si>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</si>
  <si>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</si>
  <si>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</si>
  <si>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</si>
  <si>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</si>
  <si>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</si>
  <si>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</si>
  <si>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</si>
  <si>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</si>
  <si>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</si>
  <si>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</si>
  <si>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</si>
  <si>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</si>
  <si>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</si>
  <si>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</si>
  <si>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</si>
  <si>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</si>
  <si>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</si>
  <si>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</si>
  <si>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</si>
  <si>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</si>
  <si>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</si>
  <si>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</si>
  <si>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</si>
  <si>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</si>
  <si>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</si>
  <si>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</si>
  <si>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</si>
  <si>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</si>
  <si>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</si>
  <si>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</si>
  <si>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</si>
  <si>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</si>
  <si>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</si>
  <si>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</si>
  <si>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</si>
  <si>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</si>
  <si>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</si>
  <si>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</si>
  <si>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</si>
  <si>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</si>
  <si>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</si>
  <si>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</si>
  <si>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</si>
  <si>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</si>
  <si>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</si>
  <si>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</si>
  <si>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</si>
  <si>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</si>
  <si>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</si>
  <si>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</si>
  <si>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</si>
  <si>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</si>
  <si>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</si>
  <si>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</si>
  <si>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</si>
  <si>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</si>
  <si>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</si>
  <si>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</si>
  <si>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</si>
  <si>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</si>
  <si>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</si>
  <si>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</si>
  <si>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</si>
  <si>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</si>
  <si>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</si>
  <si>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</si>
  <si>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</si>
  <si>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</si>
  <si>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</si>
  <si>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</si>
  <si>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</si>
  <si>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</si>
  <si>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</si>
  <si>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</si>
  <si>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</si>
  <si>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</si>
  <si>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</si>
  <si>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</si>
  <si>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</si>
  <si>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</si>
  <si>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</si>
  <si>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</si>
  <si>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</si>
  <si>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</si>
  <si>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</si>
  <si>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</si>
  <si>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</si>
  <si>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</si>
  <si>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</si>
  <si>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</si>
  <si>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</si>
  <si>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</si>
  <si>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</si>
  <si>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</si>
  <si>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</si>
  <si>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</si>
  <si>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</si>
  <si>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</si>
  <si>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</si>
  <si>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</si>
  <si>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</si>
  <si>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</si>
  <si>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</si>
  <si>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</si>
  <si>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</si>
  <si>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</si>
  <si>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</si>
  <si>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</si>
  <si>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</si>
  <si>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</si>
  <si>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</si>
  <si>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</si>
  <si>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</si>
  <si>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</si>
  <si>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</si>
  <si>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</si>
  <si>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</si>
  <si>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</si>
  <si>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</si>
  <si>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</si>
  <si>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</si>
  <si>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</si>
  <si>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</si>
  <si>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</si>
  <si>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</si>
  <si>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</si>
  <si>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</si>
  <si>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</si>
  <si>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</si>
  <si>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</si>
  <si>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</si>
  <si>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</si>
  <si>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</si>
  <si>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</si>
  <si>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</si>
  <si>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</si>
  <si>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</si>
  <si>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</si>
  <si>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</si>
  <si>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</si>
  <si>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</si>
  <si>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</si>
  <si>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</si>
  <si>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</si>
  <si>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</si>
  <si>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</si>
  <si>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</si>
  <si>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</si>
  <si>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</si>
  <si>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</si>
  <si>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</si>
  <si>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</si>
  <si>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</si>
  <si>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</si>
  <si>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</si>
  <si>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</si>
  <si>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</si>
  <si>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</si>
  <si>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</si>
  <si>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</si>
  <si>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</si>
  <si>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</si>
  <si>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</si>
  <si>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</si>
  <si>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</si>
  <si>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</si>
  <si>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</si>
  <si>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</si>
  <si>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</si>
  <si>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</si>
  <si>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</si>
  <si>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</si>
  <si>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</si>
  <si>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</si>
  <si>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</si>
  <si>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</si>
  <si>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</si>
  <si>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</si>
  <si>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</si>
  <si>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</si>
  <si>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</si>
  <si>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</si>
  <si>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</si>
  <si>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</si>
  <si>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</si>
  <si>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</si>
  <si>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</si>
  <si>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</si>
  <si>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</si>
  <si>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</si>
  <si>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</si>
  <si>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</si>
  <si>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</si>
  <si>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</si>
  <si>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</si>
  <si>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</si>
  <si>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</si>
  <si>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</si>
  <si>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</si>
  <si>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</si>
  <si>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</si>
  <si>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</si>
  <si>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</si>
  <si>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</si>
  <si>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</si>
  <si>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</si>
  <si>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</si>
  <si>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</si>
  <si>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</si>
  <si>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</si>
  <si>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</si>
  <si>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</si>
  <si>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</si>
  <si>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</si>
  <si>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</si>
  <si>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</si>
  <si>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</si>
  <si>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</si>
  <si>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</si>
  <si>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</si>
  <si>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</si>
  <si>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</si>
  <si>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</si>
  <si>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</si>
  <si>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</si>
  <si>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</si>
  <si>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</si>
  <si>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</si>
  <si>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</si>
  <si>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</si>
  <si>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</si>
  <si>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</si>
  <si>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</si>
  <si>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</si>
  <si>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</si>
  <si>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</si>
  <si>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</si>
  <si>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</si>
  <si>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</si>
  <si>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</si>
  <si>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</si>
  <si>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</si>
  <si>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</si>
  <si>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</si>
  <si>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</si>
  <si>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</si>
  <si>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</si>
  <si>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</si>
  <si>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</si>
  <si>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</si>
  <si>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</si>
  <si>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</si>
  <si>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</si>
  <si>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</si>
  <si>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</si>
  <si>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</si>
  <si>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</si>
  <si>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</si>
  <si>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</si>
  <si>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</si>
  <si>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</si>
  <si>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</si>
  <si>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</si>
  <si>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</si>
  <si>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</si>
  <si>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</si>
  <si>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</si>
  <si>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</si>
  <si>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</si>
  <si>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</si>
  <si>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</si>
  <si>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</si>
  <si>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</si>
  <si>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</si>
  <si>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</si>
  <si>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</si>
  <si>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</si>
  <si>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</si>
  <si>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</si>
  <si>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</si>
  <si>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</si>
  <si>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</si>
  <si>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</si>
  <si>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</si>
  <si>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</si>
  <si>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</si>
  <si>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</si>
  <si>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</si>
  <si>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</si>
  <si>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</si>
  <si>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</si>
  <si>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</si>
  <si>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</si>
  <si>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</si>
  <si>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</si>
  <si>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</si>
  <si>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</si>
  <si>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</si>
  <si>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</si>
  <si>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</si>
  <si>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</si>
  <si>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</si>
  <si>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</si>
  <si>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</si>
  <si>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</si>
  <si>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</si>
  <si>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</si>
  <si>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</si>
  <si>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</si>
  <si>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</si>
  <si>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</si>
  <si>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</si>
  <si>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</si>
  <si>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</si>
  <si>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</si>
  <si>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</si>
  <si>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</si>
  <si>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</si>
  <si>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</si>
  <si>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</si>
  <si>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</si>
  <si>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</si>
  <si>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</si>
  <si>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</si>
  <si>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</si>
  <si>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</si>
  <si>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</si>
  <si>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</si>
  <si>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</si>
  <si>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</si>
  <si>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</si>
  <si>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</si>
  <si>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</si>
  <si>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</si>
  <si>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</si>
  <si>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</si>
  <si>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</si>
  <si>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</si>
  <si>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</si>
  <si>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</si>
  <si>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</si>
  <si>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</si>
  <si>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</si>
  <si>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</si>
  <si>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</si>
  <si>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</si>
  <si>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</si>
  <si>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</si>
  <si>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</si>
  <si>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</si>
  <si>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</si>
  <si>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</si>
  <si>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</si>
  <si>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</si>
  <si>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</si>
  <si>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</si>
  <si>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</si>
  <si>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</si>
  <si>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</si>
  <si>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</si>
  <si>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</si>
  <si>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</si>
  <si>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</si>
  <si>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</si>
  <si>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</si>
  <si>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</si>
  <si>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</si>
  <si>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</si>
  <si>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</si>
  <si>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</si>
  <si>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</si>
  <si>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</si>
  <si>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</si>
  <si>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</si>
  <si>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</si>
  <si>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</si>
  <si>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</si>
  <si>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</si>
  <si>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</si>
  <si>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</si>
  <si>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</si>
  <si>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</si>
  <si>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</si>
  <si>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</si>
  <si>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</si>
  <si>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</si>
  <si>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</si>
  <si>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</si>
  <si>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</si>
  <si>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</si>
  <si>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</si>
  <si>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</si>
  <si>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</si>
  <si>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</si>
  <si>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</si>
  <si>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</si>
  <si>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</si>
  <si>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</si>
  <si>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</si>
  <si>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</si>
  <si>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</si>
  <si>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</si>
  <si>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</si>
  <si>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</si>
  <si>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</si>
  <si>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</si>
  <si>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</si>
  <si>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</si>
  <si>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</si>
  <si>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</si>
  <si>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</si>
  <si>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</si>
  <si>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</si>
  <si>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</si>
  <si>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</si>
  <si>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</si>
  <si>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</si>
  <si>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</si>
  <si>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</si>
  <si>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</si>
  <si>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</si>
  <si>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</si>
  <si>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</si>
  <si>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</si>
  <si>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</si>
  <si>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</si>
  <si>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</si>
  <si>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</si>
  <si>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</si>
  <si>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</si>
  <si>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</si>
  <si>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</si>
  <si>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</si>
  <si>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</si>
  <si>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</si>
  <si>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</si>
  <si>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</si>
  <si>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</si>
  <si>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</si>
  <si>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</si>
  <si>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</si>
  <si>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</si>
  <si>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</si>
  <si>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</si>
  <si>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</si>
  <si>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</si>
  <si>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</si>
  <si>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</si>
  <si>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</si>
  <si>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</si>
  <si>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</si>
  <si>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</si>
  <si>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</si>
  <si>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</si>
  <si>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</si>
  <si>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</si>
  <si>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</si>
  <si>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</si>
  <si>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</si>
  <si>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</si>
  <si>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</si>
  <si>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</si>
  <si>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</si>
  <si>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</si>
  <si>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</si>
  <si>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</si>
  <si>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</si>
  <si>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</si>
  <si>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</si>
  <si>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</si>
  <si>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</si>
  <si>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</si>
  <si>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</si>
  <si>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</si>
  <si>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</si>
  <si>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</si>
  <si>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</si>
  <si>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</si>
  <si>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</si>
  <si>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</si>
  <si>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</si>
  <si>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</si>
  <si>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</si>
  <si>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</si>
  <si>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</si>
  <si>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</si>
  <si>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</si>
  <si>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</si>
  <si>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</si>
  <si>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</si>
  <si>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</si>
  <si>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</si>
  <si>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</si>
  <si>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</si>
  <si>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</si>
  <si>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</si>
  <si>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</si>
  <si>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</si>
  <si>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</si>
  <si>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</si>
  <si>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</si>
  <si>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</si>
  <si>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</si>
  <si>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</si>
  <si>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</si>
  <si>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</si>
  <si>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</si>
  <si>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</si>
  <si>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</si>
  <si>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</si>
  <si>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</si>
  <si>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</si>
  <si>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</si>
  <si>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</si>
  <si>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</si>
  <si>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</si>
  <si>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</si>
  <si>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</si>
  <si>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</si>
  <si>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</si>
  <si>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</si>
  <si>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</si>
  <si>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</si>
  <si>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</si>
  <si>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</si>
  <si>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</si>
  <si>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</si>
  <si>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</si>
  <si>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</si>
  <si>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</si>
  <si>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</si>
  <si>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</si>
  <si>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</si>
  <si>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</si>
  <si>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</si>
  <si>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</si>
  <si>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</si>
  <si>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</si>
  <si>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</si>
  <si>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</si>
  <si>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</si>
  <si>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</si>
  <si>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</si>
  <si>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</si>
  <si>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</si>
  <si>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</si>
  <si>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</si>
  <si>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</si>
  <si>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</si>
  <si>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</si>
  <si>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</si>
  <si>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</si>
  <si>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</si>
  <si>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</si>
  <si>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</si>
  <si>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</si>
  <si>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</si>
  <si>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</si>
  <si>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</si>
  <si>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</si>
  <si>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</si>
  <si>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</si>
  <si>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</si>
  <si>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</si>
  <si>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</si>
  <si>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</si>
  <si>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</si>
  <si>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</si>
  <si>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</si>
  <si>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</si>
  <si>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</si>
  <si>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</si>
  <si>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</si>
  <si>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</si>
  <si>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</si>
  <si>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</si>
  <si>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</si>
  <si>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</si>
  <si>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</si>
  <si>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</si>
  <si>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</si>
  <si>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</si>
  <si>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</si>
  <si>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</si>
  <si>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</si>
  <si>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</si>
  <si>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</si>
  <si>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</si>
  <si>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</si>
  <si>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</si>
  <si>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</si>
  <si>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</si>
  <si>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</si>
  <si>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</si>
  <si>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</si>
  <si>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</si>
  <si>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</si>
  <si>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</si>
  <si>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</si>
  <si>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</si>
  <si>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</si>
  <si>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</si>
  <si>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</si>
  <si>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</si>
  <si>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</si>
  <si>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</si>
  <si>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</si>
  <si>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</si>
  <si>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</si>
  <si>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</si>
  <si>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</si>
  <si>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</si>
  <si>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</si>
  <si>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</si>
  <si>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</si>
  <si>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</si>
  <si>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</si>
  <si>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</si>
  <si>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</si>
  <si>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</si>
  <si>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</si>
  <si>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</si>
  <si>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</si>
  <si>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</si>
  <si>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</si>
  <si>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</si>
  <si>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</si>
  <si>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</si>
  <si>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</si>
  <si>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</si>
  <si>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</si>
  <si>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</si>
  <si>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</si>
  <si>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</si>
  <si>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</si>
  <si>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</si>
  <si>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</si>
  <si>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</si>
  <si>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</si>
  <si>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</si>
  <si>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</si>
  <si>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</si>
  <si>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</si>
  <si>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</si>
  <si>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</si>
  <si>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</si>
  <si>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</si>
  <si>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</si>
  <si>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</si>
  <si>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</si>
  <si>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</si>
  <si>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</si>
  <si>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</si>
  <si>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</si>
  <si>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</si>
  <si>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</si>
  <si>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</si>
  <si>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</si>
  <si>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</si>
  <si>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</si>
  <si>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</si>
  <si>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</si>
  <si>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</si>
  <si>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</si>
  <si>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</si>
  <si>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</si>
  <si>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</si>
  <si>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</si>
  <si>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</si>
  <si>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</si>
  <si>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</si>
  <si>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</si>
  <si>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</si>
  <si>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</si>
  <si>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</si>
  <si>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</si>
  <si>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</si>
  <si>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</si>
  <si>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</si>
  <si>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</si>
  <si>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</si>
  <si>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</si>
  <si>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</si>
  <si>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</si>
  <si>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</si>
  <si>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</si>
  <si>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</si>
  <si>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</si>
  <si>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</si>
  <si>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</si>
  <si>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</si>
  <si>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</si>
  <si>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</si>
  <si>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</si>
  <si>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</si>
  <si>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</si>
  <si>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</si>
  <si>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</si>
  <si>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</si>
  <si>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</si>
  <si>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</si>
  <si>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</si>
  <si>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</si>
  <si>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</si>
  <si>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</si>
  <si>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</si>
  <si>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</si>
  <si>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</si>
  <si>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</si>
  <si>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</si>
  <si>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</si>
  <si>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</si>
  <si>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</si>
  <si>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</si>
  <si>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</si>
  <si>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</si>
  <si>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</si>
  <si>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</si>
  <si>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</si>
  <si>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</si>
  <si>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</si>
  <si>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</si>
  <si>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</si>
  <si>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</si>
  <si>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</si>
  <si>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</si>
  <si>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</si>
  <si>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</si>
  <si>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</si>
  <si>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</si>
  <si>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</si>
  <si>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</si>
  <si>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</si>
  <si>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</si>
  <si>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</si>
  <si>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</si>
  <si>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</si>
  <si>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</si>
  <si>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</si>
  <si>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</si>
  <si>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</si>
  <si>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</si>
  <si>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</si>
  <si>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</si>
  <si>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</si>
  <si>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</si>
  <si>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</si>
  <si>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</si>
  <si>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</si>
  <si>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</si>
  <si>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</si>
  <si>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</si>
  <si>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</si>
  <si>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</si>
  <si>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</si>
  <si>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</si>
  <si>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</si>
  <si>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</si>
  <si>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</si>
  <si>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</si>
  <si>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</si>
  <si>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</si>
  <si>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</si>
  <si>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</si>
  <si>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</si>
  <si>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</si>
  <si>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</si>
  <si>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</si>
  <si>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</si>
  <si>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</si>
  <si>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</si>
  <si>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</si>
  <si>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</si>
  <si>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</si>
  <si>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</si>
  <si>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</si>
  <si>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</si>
  <si>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</si>
  <si>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</si>
  <si>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</si>
  <si>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</si>
  <si>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</si>
  <si>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</si>
  <si>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</si>
  <si>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</si>
  <si>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</si>
  <si>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</si>
  <si>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</si>
  <si>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</si>
  <si>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</si>
  <si>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</si>
  <si>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</si>
  <si>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</si>
  <si>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</si>
  <si>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</si>
  <si>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</si>
  <si>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</si>
  <si>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</si>
  <si>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</si>
  <si>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</si>
  <si>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</si>
  <si>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</si>
  <si>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</si>
  <si>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</si>
  <si>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</si>
  <si>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</si>
  <si>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</si>
  <si>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</si>
  <si>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</si>
  <si>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</si>
  <si>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</si>
  <si>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</si>
  <si>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</si>
  <si>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</si>
  <si>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</si>
  <si>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</si>
  <si>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</si>
  <si>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</si>
  <si>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</si>
  <si>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</si>
  <si>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</si>
  <si>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</si>
  <si>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</si>
  <si>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</si>
  <si>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</si>
  <si>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</si>
  <si>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</si>
  <si>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</si>
  <si>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</si>
  <si>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</si>
  <si>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</si>
  <si>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</si>
  <si>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</si>
  <si>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</si>
  <si>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</si>
  <si>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</si>
  <si>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</si>
  <si>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</si>
  <si>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</si>
  <si>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</si>
  <si>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</si>
  <si>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</si>
  <si>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</si>
  <si>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</si>
  <si>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</si>
  <si>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</si>
  <si>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</si>
  <si>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</si>
  <si>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</si>
  <si>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</si>
  <si>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</si>
  <si>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</si>
  <si>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</si>
  <si>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</si>
  <si>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</si>
  <si>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</si>
  <si>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</si>
  <si>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</si>
  <si>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</si>
  <si>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</si>
  <si>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</si>
  <si>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</si>
  <si>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</si>
  <si>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</si>
  <si>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</si>
  <si>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</si>
  <si>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</si>
  <si>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</si>
  <si>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</si>
  <si>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</si>
  <si>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</si>
  <si>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</si>
  <si>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</si>
  <si>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</si>
  <si>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</si>
  <si>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</si>
  <si>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</si>
  <si>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</si>
  <si>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</si>
  <si>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</si>
  <si>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</si>
  <si>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</si>
  <si>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</si>
  <si>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</si>
  <si>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</si>
  <si>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</si>
  <si>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</si>
  <si>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</si>
  <si>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</si>
  <si>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</si>
  <si>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</si>
  <si>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</si>
  <si>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</si>
  <si>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</si>
  <si>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</si>
  <si>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</si>
  <si>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</si>
  <si>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</si>
  <si>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</si>
  <si>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</si>
  <si>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</si>
  <si>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</si>
  <si>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</si>
  <si>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</si>
  <si>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</si>
  <si>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</si>
  <si>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</si>
  <si>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</si>
  <si>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</si>
  <si>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</si>
  <si>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</si>
  <si>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</si>
  <si>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</si>
  <si>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</si>
  <si>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</si>
  <si>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</si>
  <si>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</si>
  <si>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</si>
  <si>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</si>
  <si>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</si>
  <si>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</si>
  <si>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</si>
  <si>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</si>
  <si>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</si>
  <si>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</si>
  <si>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</si>
  <si>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</si>
  <si>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</si>
  <si>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</si>
  <si>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</si>
  <si>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</si>
  <si>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</si>
  <si>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</si>
  <si>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</si>
  <si>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</si>
  <si>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</si>
  <si>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</si>
  <si>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</si>
  <si>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</si>
  <si>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</si>
  <si>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</si>
  <si>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</si>
  <si>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</si>
  <si>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</si>
  <si>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</si>
  <si>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</si>
  <si>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</si>
  <si>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</si>
  <si>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</si>
  <si>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</si>
  <si>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</si>
  <si>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</si>
  <si>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</si>
  <si>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</si>
  <si>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</si>
  <si>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</si>
  <si>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</si>
  <si>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</si>
  <si>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</si>
  <si>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</si>
  <si>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</si>
  <si>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</si>
  <si>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</si>
  <si>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</si>
  <si>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</si>
  <si>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</si>
  <si>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</si>
  <si>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</si>
  <si>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</si>
  <si>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</si>
  <si>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</si>
  <si>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</si>
  <si>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</si>
  <si>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</si>
  <si>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</si>
  <si>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</si>
  <si>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</si>
  <si>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</si>
  <si>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</si>
  <si>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</si>
  <si>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</si>
  <si>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</si>
  <si>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</si>
  <si>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</si>
  <si>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</si>
  <si>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</si>
  <si>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</si>
  <si>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</si>
  <si>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</si>
  <si>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</si>
  <si>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</si>
  <si>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</si>
  <si>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</si>
  <si>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</si>
  <si>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</si>
  <si>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</si>
  <si>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</si>
  <si>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</si>
  <si>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</si>
  <si>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</si>
  <si>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</si>
  <si>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</si>
  <si>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</si>
  <si>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</si>
  <si>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</si>
  <si>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</si>
  <si>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</si>
  <si>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</si>
  <si>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</si>
  <si>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</si>
  <si>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</si>
  <si>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</si>
  <si>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</si>
  <si>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</si>
  <si>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</si>
  <si>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</si>
  <si>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</si>
  <si>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</si>
  <si>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</si>
  <si>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</si>
  <si>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</si>
  <si>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</si>
  <si>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</si>
  <si>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</si>
  <si>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</si>
  <si>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</si>
  <si>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</si>
  <si>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</si>
  <si>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</si>
  <si>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</si>
  <si>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</si>
  <si>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</si>
  <si>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</si>
  <si>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</si>
  <si>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</si>
  <si>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</si>
  <si>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</si>
  <si>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</si>
  <si>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</si>
  <si>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</si>
  <si>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</si>
  <si>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</si>
  <si>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</si>
  <si>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</si>
  <si>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</si>
  <si>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</si>
  <si>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</si>
  <si>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</si>
  <si>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</si>
  <si>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</si>
  <si>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</si>
  <si>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</si>
  <si>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</si>
  <si>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</si>
  <si>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</si>
  <si>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</si>
  <si>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</si>
  <si>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</si>
  <si>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</si>
  <si>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</si>
  <si>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</si>
  <si>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</si>
  <si>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</si>
  <si>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</si>
  <si>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</si>
  <si>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</si>
  <si>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</si>
  <si>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</si>
  <si>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</si>
  <si>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</si>
  <si>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</si>
  <si>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</si>
  <si>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</si>
  <si>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</si>
  <si>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PCM-20251108-00001960</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</si>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</sst>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2" totalsRowShown="0" headerRowDxfId="157" dataDxfId="156" headerRowBorderDxfId="154" tableBorderDxfId="155" totalsRowBorderDxfId="153">
  <autoFilter ref="A1:CJ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5" totalsRowShown="0" headerRowDxfId="48" dataDxfId="47" headerRowBorderDxfId="45" tableBorderDxfId="46" totalsRowBorderDxfId="44">
  <autoFilter ref="A1:L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7" totalsRowShown="0" headerRowDxfId="31" dataDxfId="30" headerRowBorderDxfId="28" tableBorderDxfId="29">
  <autoFilter ref="A1:L2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5" ca="1" si="0">IFERROR(NOW()-F2,"")</f>
        <v>306.98966817129258</v>
      </c>
      <c r="H2" s="76">
        <v>45662.943402777775</v>
      </c>
      <c r="I2" s="59" t="str">
        <f>IFERROR(VLOOKUP(D2,DB!A:F,6,0),"")</f>
        <v>Generator-SG</v>
      </c>
      <c r="J2" s="59" t="str">
        <f>IFERROR(VLOOKUP(D2,DB!A:G,7,0),"")</f>
        <v>Dead</v>
      </c>
      <c r="K2" s="67" t="s">
        <v>39022</v>
      </c>
      <c r="L2" s="65" t="str">
        <f>IFERROR(VLOOKUP(D2,DB!A:I,9,0),"")</f>
        <v>Latis</v>
      </c>
    </row>
    <row r="3" spans="1:15" ht="15" customHeight="1">
      <c r="A3" s="108"/>
      <c r="B3" s="109"/>
      <c r="C3" s="109"/>
      <c r="D3" s="109"/>
      <c r="E3" s="110"/>
      <c r="F3" s="111"/>
      <c r="G3" s="112"/>
      <c r="H3" s="111"/>
      <c r="I3" s="109"/>
      <c r="J3" s="109"/>
      <c r="K3" s="113"/>
      <c r="L3" s="114"/>
    </row>
    <row r="4" spans="1:15" ht="15" customHeight="1">
      <c r="A4" s="108"/>
      <c r="B4" s="109" t="str">
        <f>IFERROR(VLOOKUP(D4,DB!A:K,11,0),"")</f>
        <v/>
      </c>
      <c r="C4" s="109"/>
      <c r="D4" s="109"/>
      <c r="E4" s="110"/>
      <c r="F4" s="111"/>
      <c r="G4" s="112">
        <f t="shared" ca="1" si="0"/>
        <v>45969.938094097219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45969.938094097219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45969.938094097219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45969.938094097219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45969.938094097219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45969.938094097219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45969.938094097219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45969.938094097219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45969.938094097219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45969.938094097219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45969.938094097219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45969.938094097219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45969.938094097219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45969.938094097219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45969.938094097219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45969.938094097219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45969.938094097219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45969.938094097219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45969.938094097219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45969.938094097219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45969.938094097219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45969.938094097219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ref="G26:G57" ca="1" si="1">IFERROR(NOW()-F26,"")</f>
        <v>45969.938094097219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45969.938094097219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45969.938094097219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45969.938094097219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45969.938094097219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45969.938094097219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45969.938094097219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45969.938094097219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45969.938094097219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45969.938094097219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45969.938094097219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45969.938094097219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45969.938094097219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45969.938094097219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45969.938094097219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45969.938094097219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45969.938094097219</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45969.938094097219</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45969.938094097219</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45969.938094097219</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45969.938094097219</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45969.938094097219</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45969.938094097219</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45969.938094097219</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45969.938094097219</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45969.938094097219</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45969.938094097219</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45969.938094097219</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45969.938094097219</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45969.938094097219</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45969.938094097219</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45969.938094097219</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ref="G58:G89" ca="1" si="2">IFERROR(NOW()-F58,"")</f>
        <v>45969.938094097219</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45969.938094097219</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45969.938094097219</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45969.938094097219</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45969.938094097219</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45969.938094097219</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45969.938094097219</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45969.938094097219</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45969.938094097219</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45969.938094097219</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45969.938094097219</v>
      </c>
      <c r="H68" s="111"/>
      <c r="I68" s="109" t="str">
        <f>IFERROR(VLOOKUP(D68,DB!A:F,6,0),"")</f>
        <v/>
      </c>
      <c r="J68" s="109" t="str">
        <f>IFERROR(VLOOKUP(D68,DB!A:G,7,0),"")</f>
        <v/>
      </c>
      <c r="K68" s="113"/>
      <c r="L68" s="114" t="str">
        <f>IFERROR(VLOOKUP(D68,DB!A:I,9,0),"")</f>
        <v/>
      </c>
    </row>
    <row r="69" spans="1:12" ht="15" customHeight="1">
      <c r="A69" s="117"/>
      <c r="B69" s="118" t="str">
        <f>IFERROR(VLOOKUP(D69,DB!A:K,11,0),"")</f>
        <v/>
      </c>
      <c r="C69" s="118"/>
      <c r="D69" s="118"/>
      <c r="E69" s="119"/>
      <c r="F69" s="120"/>
      <c r="G69" s="121">
        <f t="shared" ca="1" si="2"/>
        <v>45969.938094097219</v>
      </c>
      <c r="H69" s="120"/>
      <c r="I69" s="118" t="str">
        <f>IFERROR(VLOOKUP(D69,DB!A:F,6,0),"")</f>
        <v/>
      </c>
      <c r="J69" s="118" t="str">
        <f>IFERROR(VLOOKUP(D69,DB!A:G,7,0),"")</f>
        <v/>
      </c>
      <c r="K69" s="122"/>
      <c r="L69" s="123" t="str">
        <f>IFERROR(VLOOKUP(D69,DB!A:I,9,0),"")</f>
        <v/>
      </c>
    </row>
  </sheetData>
  <customSheetViews>
    <customSheetView guid="{F6042A99-DD27-4453-835D-0834D95730CC}" filter="1" showAutoFilter="1">
      <pageMargins left="0" right="0" top="0" bottom="0" header="0" footer="0"/>
      <autoFilter ref="B1:M1" xr:uid="{CDFBF81D-BF2B-498E-AAEB-23C275271FC2}"/>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2"/>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3" ca="1" si="0">IFERROR(NOW()-F3,"-")</f>
        <v>144.93825613425724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45969.938094097219</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45969.938094097219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45969.938094097219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45969.938094097219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0"/>
        <v>45969.938094097219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45969.938094097219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45969.938094097219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45969.938094097219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45969.938094097219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45969.938094097219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45969.938094097219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45969.938094097219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45969.938094097219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45969.938094097219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45969.938094097219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45969.938094097219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45969.938094097219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45969.938094097219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45969.938094097219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45969.938094097219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ref="G24:G55" ca="1" si="1">IFERROR(NOW()-F24,"-")</f>
        <v>45969.938094097219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45969.938094097219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45969.938094097219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45969.938094097219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45969.938094097219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45969.938094097219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45969.938094097219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45969.938094097219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45969.938094097219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45969.938094097219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45969.938094097219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45969.938094097219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45969.938094097219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45969.938094097219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45969.938094097219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45969.938094097219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45969.938094097219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45969.938094097219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45969.938094097219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45969.938094097219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45969.938094097219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45969.938094097219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45969.938094097219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45969.938094097219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45969.938094097219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45969.938094097219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45969.938094097219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45969.938094097219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45969.938094097219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45969.938094097219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45969.938094097219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45969.938094097219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ref="G56:G87" ca="1" si="2">IFERROR(NOW()-F56,"-")</f>
        <v>45969.938094097219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45969.938094097219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45969.938094097219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45969.938094097219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45969.938094097219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45969.938094097219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27"/>
      <c r="B62" s="128" t="str">
        <f>IFERROR(VLOOKUP(D62,DB!A:K,11,0),"")</f>
        <v/>
      </c>
      <c r="C62" s="128"/>
      <c r="D62" s="128"/>
      <c r="E62" s="129"/>
      <c r="F62" s="130"/>
      <c r="G62" s="131">
        <f t="shared" ca="1" si="2"/>
        <v>45969.938094097219</v>
      </c>
      <c r="H62" s="130"/>
      <c r="I62" s="128" t="str">
        <f>IFERROR(VLOOKUP(D62,DB!A:F,6,0),"")</f>
        <v/>
      </c>
      <c r="J62" s="128" t="str">
        <f>IFERROR(VLOOKUP(D62,DB!A:G,7,0),"")</f>
        <v/>
      </c>
      <c r="K62" s="132"/>
      <c r="L62" s="128" t="str">
        <f>IFERROR(VLOOKUP(D62,DB!A:I,9,0),"")</f>
        <v/>
      </c>
      <c r="M62" s="128"/>
      <c r="N62" s="128"/>
      <c r="O62" s="128"/>
      <c r="P62" s="128"/>
      <c r="Q62" s="128"/>
      <c r="R62" s="128"/>
      <c r="S62" s="128"/>
      <c r="T62" s="128"/>
      <c r="U62" s="128"/>
      <c r="V62" s="128"/>
      <c r="W62" s="128"/>
      <c r="X62" s="128"/>
      <c r="Y62" s="128"/>
      <c r="Z62" s="128"/>
      <c r="AA62" s="128"/>
      <c r="AB62" s="128"/>
      <c r="AC62" s="128"/>
      <c r="AD62" s="128"/>
      <c r="AE62" s="128"/>
      <c r="AF62" s="128"/>
      <c r="AG62" s="128"/>
      <c r="AH62" s="128"/>
      <c r="AI62" s="128"/>
      <c r="AJ62" s="128"/>
      <c r="AK62" s="128"/>
      <c r="AL62" s="128"/>
      <c r="AM62" s="128"/>
      <c r="AN62" s="128"/>
      <c r="AO62" s="128"/>
      <c r="AP62" s="128"/>
      <c r="AQ62" s="128"/>
      <c r="AR62" s="128"/>
      <c r="AS62" s="128"/>
      <c r="AT62" s="128"/>
      <c r="AU62" s="128"/>
      <c r="AV62" s="128"/>
      <c r="AW62" s="128"/>
      <c r="AX62" s="128"/>
      <c r="AY62" s="128"/>
      <c r="AZ62" s="128"/>
      <c r="BA62" s="128"/>
      <c r="BB62" s="128"/>
      <c r="BC62" s="128"/>
      <c r="BD62" s="128"/>
      <c r="BE62" s="128"/>
      <c r="BF62" s="128"/>
      <c r="BG62" s="128"/>
      <c r="BH62" s="128"/>
      <c r="BI62" s="128"/>
      <c r="BJ62" s="128"/>
      <c r="BK62" s="128"/>
      <c r="BL62" s="128"/>
      <c r="BM62" s="128"/>
      <c r="BN62" s="128"/>
      <c r="BO62" s="128"/>
      <c r="BP62" s="128"/>
      <c r="BQ62" s="128"/>
      <c r="BR62" s="128"/>
      <c r="BS62" s="128"/>
      <c r="BT62" s="128"/>
      <c r="BU62" s="128"/>
      <c r="BV62" s="128"/>
      <c r="BW62" s="128"/>
      <c r="BX62" s="128"/>
      <c r="BY62" s="128"/>
      <c r="BZ62" s="128"/>
      <c r="CA62" s="128"/>
      <c r="CB62" s="128"/>
      <c r="CC62" s="128"/>
      <c r="CD62" s="128"/>
      <c r="CE62" s="128"/>
      <c r="CF62" s="128"/>
      <c r="CG62" s="128"/>
      <c r="CH62" s="128"/>
      <c r="CI62" s="128"/>
      <c r="CJ62" s="133"/>
    </row>
  </sheetData>
  <dataValidations count="2">
    <dataValidation allowBlank="1" showInputMessage="1" showErrorMessage="1" sqref="E1" xr:uid="{4D935161-CDD3-4592-B877-3FB59C99E142}"/>
    <dataValidation type="list" allowBlank="1" showInputMessage="1" showErrorMessage="1" sqref="E3:E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45969.938094097219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45969.938094097219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45969.938094097219</v>
      </c>
      <c r="H4" s="22" t="s">
        <v>39105</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45969.938094097219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45969.938094097219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45969.938094097219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45969.938094097219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45969.938094097219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45969.938094097219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45969.938094097219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45969.938094097219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45969.938094097219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45969.938094097219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45969.938094097219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45969.938094097219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ref="G17:G80" ca="1" si="1">IFERROR(NOW()-F17,"-")</f>
        <v>45969.938094097219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45969.938094097219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45969.938094097219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45969.938094097219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45969.938094097219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45969.938094097219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45969.938094097219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45969.938094097219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45969.938094097219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45969.938094097219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45969.938094097219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45969.938094097219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45969.938094097219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45969.938094097219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45969.938094097219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45969.938094097219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45969.938094097219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45969.938094097219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45969.938094097219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45969.938094097219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45969.938094097219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45969.938094097219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45969.938094097219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45969.938094097219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45969.938094097219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45969.938094097219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45969.938094097219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45969.938094097219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45969.938094097219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45969.938094097219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45969.938094097219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45969.938094097219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45969.938094097219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45969.938094097219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45969.938094097219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45969.938094097219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45969.938094097219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45969.938094097219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45969.938094097219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45969.938094097219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45969.938094097219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45969.938094097219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45969.938094097219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45969.938094097219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45969.938094097219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45969.938094097219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45969.938094097219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45969.938094097219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45969.938094097219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45969.938094097219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45969.938094097219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45969.938094097219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45969.938094097219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45969.938094097219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45969.938094097219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45969.938094097219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45969.938094097219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45969.938094097219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45969.938094097219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45969.938094097219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45969.938094097219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45969.938094097219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45969.938094097219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45969.938094097219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45969.938094097219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45969.938094097219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45969.938094097219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45969.938094097219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45969.938094097219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45969.938094097219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45969.938094097219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45969.938094097219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45969.938094097219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45969.938094097219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45969.938094097219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45969.938094097219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45969.938094097219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45969.938094097219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45969.938094097219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45969.938094097219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45969.938094097219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45969.938094097219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45969.938094097219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45969.938094097219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45969.938094097219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45969.938094097219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45969.938094097219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45969.938094097219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45969.938094097219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45969.938094097219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45969.938094097219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45969.938094097219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45969.938094097219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45969.938094097219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45969.938094097219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45969.938094097219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45969.938094097219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45969.938094097219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45969.938094097219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45969.938094097219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45969.938094097219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45969.938094097219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45969.938094097219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45969.938094097219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45969.938094097219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45969.938094097219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45969.938094097219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45969.938094097219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45969.938094097219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45969.938094097219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45969.938094097219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45969.938094097219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45969.938094097219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45969.938094097219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45969.938094097219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45969.938094097219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45969.938094097219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45969.938094097219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45969.938094097219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45969.938094097219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45969.938094097219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45969.938094097219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45969.938094097219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45969.938094097219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45969.938094097219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45969.938094097219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45969.938094097219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45969.938094097219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45969.938094097219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45969.938094097219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45969.938094097219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45969.938094097219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45969.938094097219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45969.938094097219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45969.938094097219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45969.938094097219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45969.938094097219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45969.938094097219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45969.938094097219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45969.938094097219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45969.938094097219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45969.938094097219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45969.938094097219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45969.938094097219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45969.938094097219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45969.938094097219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45969.938094097219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45969.938094097219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45969.938094097219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45969.938094097219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45969.938094097219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45969.938094097219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45969.938094097219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45969.938094097219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45969.938094097219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45969.938094097219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45969.938094097219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45969.938094097219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45969.938094097219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45969.938094097219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45969.938094097219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45969.938094097219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45969.938094097219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45969.938094097219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45969.938094097219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45969.938094097219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45969.938094097219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45969.938094097219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45969.938094097219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45969.938094097219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45969.938094097219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45969.938094097219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45969.938094097219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45969.938094097219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45969.938094097219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45969.938094097219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45969.938094097219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45969.938094097219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45969.938094097219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45969.938094097219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45969.938094097219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45969.938094097219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45969.938094097219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45969.938094097219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45969.938094097219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45969.938094097219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45969.938094097219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45969.938094097219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45969.938094097219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45969.938094097219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45969.938094097219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45969.938094097219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45969.938094097219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45969.938094097219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45969.938094097219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45969.938094097219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45969.938094097219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45969.938094097219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45969.938094097219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45969.938094097219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45969.938094097219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45969.938094097219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45969.938094097219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45969.938094097219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45969.938094097219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45969.938094097219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45969.938094097219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45969.938094097219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45969.938094097219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45969.938094097219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45969.938094097219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45969.938094097219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45969.938094097219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45969.938094097219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45969.938094097219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45969.938094097219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45969.938094097219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45969.938094097219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45969.938094097219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45969.938094097219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45969.938094097219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45969.938094097219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45969.938094097219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45969.938094097219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45969.938094097219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45969.938094097219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45969.938094097219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45969.938094097219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45969.938094097219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45969.938094097219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45969.938094097219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45969.938094097219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45969.938094097219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45969.938094097219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45969.938094097219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45969.938094097219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45969.938094097219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45969.938094097219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45969.938094097219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45969.938094097219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45969.938094097219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45969.938094097219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45969.938094097219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45969.938094097219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45969.938094097219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45969.938094097219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45969.938094097219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45969.938094097219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45969.938094097219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45969.938094097219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45969.938094097219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45969.938094097219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45969.938094097219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45969.938094097219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45969.938094097219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45969.938094097219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45969.938094097219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45969.938094097219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45969.938094097219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45969.938094097219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45969.938094097219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45969.938094097219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45969.938094097219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45969.938094097219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45969.938094097219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45969.938094097219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45969.938094097219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45969.938094097219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45969.938094097219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45969.938094097219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45969.938094097219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45969.938094097219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45969.938094097219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45969.938094097219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45969.938094097219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45969.938094097219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45969.938094097219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45969.938094097219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45969.938094097219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45969.938094097219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45969.938094097219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45969.938094097219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45969.938094097219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45969.938094097219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45969.938094097219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45969.938094097219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45969.938094097219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45969.938094097219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45969.938094097219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45969.938094097219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45969.938094097219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45969.938094097219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45969.938094097219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45969.938094097219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45969.938094097219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45969.938094097219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45969.938094097219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45969.938094097219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45969.938094097219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45969.938094097219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45969.938094097219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45969.938094097219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45969.938094097219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45969.938094097219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45969.938094097219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45969.938094097219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45969.938094097219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45969.938094097219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45969.938094097219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45969.938094097219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45969.938094097219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45969.938094097219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45969.938094097219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45969.938094097219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45969.938094097219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45969.938094097219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45969.938094097219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45969.938094097219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45969.938094097219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45969.938094097219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45969.938094097219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45969.938094097219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45969.938094097219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45969.938094097219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45969.938094097219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45969.938094097219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45969.938094097219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45969.938094097219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45969.938094097219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45969.938094097219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45969.938094097219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45969.938094097219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45969.938094097219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45969.938094097219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45969.938094097219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45969.938094097219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45969.938094097219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45969.938094097219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45969.938094097219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45969.938094097219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45969.938094097219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45969.938094097219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45969.938094097219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45969.938094097219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45969.938094097219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45969.938094097219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45969.938094097219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45969.938094097219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45969.938094097219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45969.938094097219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45969.938094097219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45969.938094097219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45969.938094097219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45969.938094097219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45969.938094097219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45969.938094097219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45969.938094097219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45969.938094097219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45969.938094097219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45969.938094097219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45969.938094097219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45969.938094097219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45969.938094097219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45969.938094097219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45969.938094097219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45969.938094097219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45969.938094097219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45969.938094097219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45969.938094097219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45969.938094097219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45969.938094097219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45969.938094097219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45969.938094097219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45969.938094097219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45969.938094097219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45969.938094097219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45969.938094097219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45969.938094097219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45969.938094097219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45969.938094097219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45969.938094097219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45969.938094097219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45969.938094097219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45969.938094097219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45969.938094097219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45969.938094097219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45969.938094097219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45969.938094097219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45969.938094097219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45969.938094097219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45969.938094097219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45969.938094097219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45969.938094097219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45969.938094097219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45969.938094097219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45969.938094097219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45969.938094097219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45969.938094097219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45969.938094097219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45969.938094097219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45969.938094097219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45969.938094097219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45969.938094097219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45969.938094097219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45969.938094097219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45969.938094097219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45969.938094097219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45969.938094097219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45969.938094097219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45969.938094097219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45969.938094097219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45969.938094097219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45969.938094097219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45969.938094097219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45969.938094097219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45969.938094097219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45969.938094097219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45969.938094097219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45969.938094097219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45969.938094097219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45969.938094097219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45969.938094097219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45969.938094097219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45969.938094097219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45969.938094097219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45969.938094097219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45969.938094097219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45969.938094097219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45969.938094097219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45969.938094097219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45969.938094097219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45969.938094097219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45969.938094097219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45969.938094097219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45969.938094097219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45969.938094097219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45969.938094097219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45969.938094097219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45969.938094097219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45969.938094097219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45969.938094097219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45969.938094097219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45969.938094097219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45969.938094097219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45969.938094097219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45969.938094097219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45969.938094097219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45969.938094097219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45969.938094097219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45969.938094097219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45969.938094097219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45969.938094097219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45969.938094097219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45969.938094097219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45969.938094097219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45969.938094097219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45969.938094097219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45969.938094097219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45969.938094097219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45969.938094097219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45969.938094097219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45969.938094097219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45969.938094097219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45969.938094097219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45969.938094097219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45969.938094097219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45969.938094097219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45969.938094097219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45969.938094097219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45969.938094097219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45969.938094097219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45969.938094097219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45969.938094097219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45969.938094097219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45969.938094097219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45969.938094097219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45969.938094097219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45969.938094097219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45969.938094097219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45969.938094097219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45969.938094097219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45969.938094097219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45969.938094097219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45969.938094097219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45969.938094097219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45969.938094097219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45969.938094097219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45969.938094097219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45969.938094097219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45969.938094097219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45969.938094097219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45969.938094097219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45969.938094097219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45969.938094097219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45969.938094097219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45969.938094097219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45969.938094097219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45969.938094097219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45969.938094097219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45969.938094097219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45969.938094097219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45969.938094097219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45969.938094097219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45969.938094097219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45969.938094097219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45969.938094097219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45969.938094097219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45969.938094097219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45969.938094097219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45969.938094097219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45969.938094097219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45969.938094097219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45969.938094097219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45969.938094097219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45969.938094097219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45969.938094097219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45969.938094097219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45969.938094097219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45969.938094097219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45969.938094097219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45969.938094097219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45969.938094097219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45969.938094097219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45969.938094097219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45969.938094097219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45969.938094097219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45969.938094097219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45969.938094097219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45969.938094097219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45969.938094097219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45969.938094097219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45969.938094097219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45969.938094097219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45969.938094097219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45969.938094097219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45969.938094097219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45969.938094097219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45969.938094097219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45969.938094097219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45969.938094097219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45969.938094097219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45969.938094097219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45969.938094097219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45969.938094097219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45969.938094097219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45969.938094097219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45969.938094097219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45969.938094097219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45969.938094097219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45969.938094097219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45969.938094097219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45969.938094097219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45969.938094097219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45969.938094097219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45969.938094097219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45969.938094097219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45969.938094097219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45969.938094097219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45969.938094097219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45969.938094097219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45969.938094097219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45969.938094097219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45969.938094097219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45969.938094097219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45969.938094097219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45969.938094097219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45969.938094097219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45969.938094097219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45969.938094097219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45969.938094097219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45969.938094097219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45969.938094097219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45969.938094097219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45969.938094097219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45969.938094097219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45969.938094097219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45969.938094097219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45969.938094097219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45969.938094097219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45969.938094097219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45969.938094097219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45969.938094097219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45969.938094097219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45969.938094097219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45969.938094097219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45969.938094097219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45969.938094097219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45969.938094097219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45969.938094097219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45969.938094097219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45969.938094097219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45969.938094097219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45969.938094097219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45969.938094097219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45969.938094097219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45969.938094097219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45969.938094097219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45969.938094097219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45969.938094097219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45969.938094097219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45969.938094097219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45969.938094097219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45969.938094097219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45969.938094097219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45969.938094097219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45969.938094097219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45969.938094097219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45969.938094097219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45969.938094097219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45969.938094097219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45969.938094097219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45969.938094097219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45969.938094097219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45969.938094097219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45969.938094097219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45969.938094097219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45969.938094097219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45969.938094097219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45969.938094097219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45969.938094097219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45969.938094097219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45969.938094097219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45969.938094097219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45969.938094097219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45969.938094097219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45969.938094097219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45969.938094097219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45969.938094097219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45969.938094097219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45969.938094097219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45969.938094097219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45969.938094097219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45969.938094097219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45969.938094097219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45969.938094097219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45969.938094097219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45969.938094097219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45969.938094097219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45969.938094097219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45969.938094097219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45969.938094097219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45969.938094097219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45969.938094097219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45969.938094097219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45969.938094097219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45969.938094097219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45969.938094097219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45969.938094097219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45969.938094097219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45969.938094097219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45969.938094097219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45969.938094097219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45969.938094097219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45969.938094097219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45969.938094097219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45969.938094097219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45969.938094097219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45969.938094097219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45969.938094097219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45969.938094097219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45969.938094097219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45969.938094097219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45969.938094097219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45969.938094097219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45969.938094097219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45969.938094097219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45969.938094097219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45969.938094097219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45969.938094097219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45969.938094097219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45969.938094097219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45969.938094097219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45969.938094097219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45969.938094097219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45969.938094097219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45969.938094097219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45969.938094097219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45969.938094097219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45969.938094097219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45969.938094097219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45969.938094097219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45969.938094097219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45969.938094097219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45969.938094097219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45969.938094097219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45969.938094097219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45969.938094097219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45969.938094097219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45969.938094097219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45969.938094097219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45969.938094097219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45969.938094097219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45969.938094097219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45969.938094097219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45969.938094097219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45969.938094097219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45969.938094097219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45969.938094097219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45969.938094097219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45969.938094097219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45969.938094097219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45969.938094097219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45969.938094097219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45969.938094097219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45969.938094097219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45969.938094097219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45969.938094097219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45969.938094097219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45969.938094097219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45969.938094097219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45969.938094097219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45969.938094097219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45969.938094097219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45969.938094097219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45969.938094097219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45969.938094097219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45969.938094097219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45969.938094097219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45969.938094097219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45969.938094097219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45969.938094097219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45969.938094097219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45969.938094097219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45969.938094097219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45969.938094097219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45969.938094097219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45969.938094097219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45969.938094097219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45969.938094097219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45969.938094097219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45969.938094097219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45969.938094097219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45969.938094097219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45969.938094097219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45969.938094097219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45969.938094097219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45969.938094097219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45969.938094097219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45969.938094097219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45969.938094097219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45969.938094097219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45969.938094097219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45969.938094097219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45969.938094097219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45969.938094097219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45969.938094097219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45969.938094097219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45969.938094097219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45969.938094097219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45969.938094097219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45969.938094097219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45969.938094097219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45969.938094097219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45969.938094097219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45969.938094097219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45969.938094097219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45969.938094097219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45969.938094097219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45969.938094097219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45969.938094097219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45969.938094097219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45969.938094097219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45969.938094097219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45969.938094097219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45969.938094097219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45969.938094097219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45969.938094097219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45969.938094097219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45969.938094097219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45969.938094097219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45969.938094097219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45969.938094097219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45969.938094097219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45969.938094097219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45969.938094097219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45969.938094097219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45969.938094097219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45969.938094097219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45969.938094097219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45969.938094097219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45969.938094097219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45969.938094097219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45969.938094097219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45969.938094097219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45969.938094097219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45969.938094097219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45969.938094097219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45969.938094097219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45969.938094097219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45969.938094097219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45969.938094097219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45969.938094097219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45969.938094097219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45969.938094097219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45969.938094097219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45969.938094097219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45969.938094097219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45969.938094097219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45969.938094097219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45969.938094097219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45969.938094097219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45969.938094097219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45969.938094097219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45969.938094097219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45969.938094097219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45969.938094097219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45969.938094097219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45969.938094097219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45969.938094097219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45969.938094097219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45969.938094097219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45969.938094097219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45969.938094097219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45969.938094097219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45969.938094097219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45969.938094097219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45969.938094097219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45969.938094097219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45969.938094097219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45969.938094097219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45969.938094097219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45969.938094097219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45969.938094097219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45969.938094097219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45969.938094097219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45969.938094097219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45969.938094097219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45969.938094097219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45969.938094097219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45969.938094097219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45969.938094097219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45969.938094097219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45969.938094097219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45969.938094097219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45969.938094097219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45969.938094097219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45969.938094097219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45969.938094097219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45969.938094097219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45969.938094097219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45969.938094097219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45969.938094097219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45969.938094097219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45969.938094097219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45969.938094097219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45969.938094097219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45969.938094097219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45969.938094097219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45969.938094097219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45969.938094097219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45969.938094097219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45969.938094097219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45969.938094097219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45969.938094097219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45969.938094097219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45969.938094097219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45969.938094097219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45969.938094097219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45969.938094097219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45969.938094097219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45969.938094097219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45969.938094097219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45969.938094097219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45969.938094097219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45969.938094097219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45969.938094097219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45969.938094097219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45969.938094097219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45969.938094097219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45969.938094097219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45969.938094097219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45969.938094097219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45969.938094097219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45969.938094097219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45969.938094097219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45969.938094097219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45969.938094097219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45969.938094097219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45969.938094097219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45969.938094097219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45969.938094097219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45969.938094097219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45969.938094097219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45969.938094097219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45969.938094097219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45969.938094097219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45969.938094097219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45969.938094097219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45969.938094097219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45969.938094097219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45969.938094097219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45969.938094097219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45969.938094097219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45969.938094097219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45969.938094097219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45969.938094097219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45969.938094097219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45969.938094097219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45969.938094097219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45969.938094097219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45969.938094097219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45969.938094097219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45969.938094097219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45969.938094097219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45969.938094097219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45969.938094097219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45969.938094097219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45969.938094097219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45969.938094097219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45969.938094097219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45969.938094097219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45969.938094097219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45969.938094097219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45969.938094097219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45969.938094097219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45969.938094097219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45969.938094097219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45969.938094097219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45969.938094097219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45969.938094097219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45969.938094097219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45969.938094097219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45969.938094097219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45969.938094097219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45969.938094097219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45969.938094097219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45969.938094097219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45969.938094097219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45969.938094097219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45969.938094097219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45969.938094097219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45969.938094097219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45969.938094097219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45969.938094097219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45969.938094097219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45969.938094097219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45969.938094097219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45969.938094097219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45969.938094097219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45969.938094097219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45969.938094097219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45969.938094097219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45969.938094097219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45969.938094097219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45969.938094097219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45969.938094097219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45969.938094097219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45969.938094097219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45969.938094097219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45969.938094097219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45969.938094097219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45969.938094097219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45969.938094097219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45969.938094097219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45969.938094097219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45969.938094097219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45969.938094097219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45969.938094097219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45969.938094097219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45969.938094097219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45969.938094097219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45969.938094097219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45969.938094097219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45969.938094097219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45969.938094097219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45969.938094097219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45969.938094097219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45969.938094097219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45969.938094097219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45969.938094097219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45969.938094097219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45969.938094097219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45969.938094097219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45969.938094097219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45969.938094097219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45969.938094097219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45969.938094097219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45969.938094097219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45969.938094097219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45969.938094097219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45969.938094097219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45969.938094097219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45969.938094097219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45969.938094097219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45969.938094097219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45969.938094097219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45969.938094097219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45969.938094097219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45969.938094097219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45969.938094097219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45969.938094097219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45969.938094097219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45969.938094097219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45969.938094097219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45969.938094097219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45969.938094097219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45969.938094097219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45969.938094097219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45969.938094097219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45969.938094097219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45969.938094097219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45969.938094097219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45969.938094097219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45969.938094097219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45969.938094097219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45969.938094097219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45969.938094097219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45969.938094097219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45969.938094097219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45969.938094097219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45969.938094097219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45969.938094097219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45969.938094097219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45969.938094097219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45969.938094097219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45969.938094097219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45969.938094097219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45969.938094097219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45969.938094097219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45969.938094097219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45969.938094097219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45969.938094097219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45969.938094097219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45969.938094097219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45969.938094097219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45969.938094097219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45969.938094097219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45969.938094097219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45969.938094097219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45969.938094097219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45969.938094097219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45969.938094097219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45969.938094097219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45969.938094097219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45969.938094097219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45969.938094097219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45969.938094097219</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45969.938094097219</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45969.938094097219</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5"/>
  <sheetViews>
    <sheetView workbookViewId="0">
      <selection activeCell="J8" sqref="J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39106</v>
      </c>
      <c r="B2" s="92" t="str">
        <f>IFERROR(VLOOKUP(D2,DB!A:K,11,0),"")</f>
        <v>R4</v>
      </c>
      <c r="C2" s="94">
        <v>1</v>
      </c>
      <c r="D2" s="92" t="s">
        <v>35092</v>
      </c>
      <c r="E2" s="95" t="s">
        <v>39021</v>
      </c>
      <c r="F2" s="96">
        <v>45703.480717592596</v>
      </c>
      <c r="G2" s="97">
        <f t="shared" ref="G2:G14" ca="1" si="0">IFERROR(NOW()-F2,"")</f>
        <v>266.45737650462252</v>
      </c>
      <c r="H2" s="96">
        <v>45703.474768518521</v>
      </c>
      <c r="I2" s="96" t="str">
        <f>IFERROR(VLOOKUP(D2,DB!A:F,6,0),"")</f>
        <v>SCECO</v>
      </c>
      <c r="J2" s="96" t="str">
        <f>IFERROR(VLOOKUP(D2,DB!A:G,7,0),"")</f>
        <v>Dead</v>
      </c>
      <c r="K2" s="98" t="s">
        <v>39107</v>
      </c>
      <c r="L2" s="92" t="str">
        <f>IFERROR(VLOOKUP(D2,DB!A:I,9,0),"")</f>
        <v>Latis</v>
      </c>
    </row>
    <row r="3" spans="1:16" ht="15" customHeight="1">
      <c r="A3" s="135" t="s">
        <v>39108</v>
      </c>
      <c r="B3" s="135" t="str">
        <f>IFERROR(VLOOKUP(D3,DB!A:K,11,0),"")</f>
        <v>R4</v>
      </c>
      <c r="C3" s="94">
        <v>1</v>
      </c>
      <c r="D3" s="92" t="s">
        <v>35205</v>
      </c>
      <c r="E3" s="95" t="s">
        <v>39021</v>
      </c>
      <c r="F3" s="96">
        <v>45969.912499999999</v>
      </c>
      <c r="G3" s="136">
        <f t="shared" ca="1" si="0"/>
        <v>2.5594097220164258E-2</v>
      </c>
      <c r="H3" s="96">
        <v>45969.846932870372</v>
      </c>
      <c r="I3" s="135" t="str">
        <f>IFERROR(VLOOKUP(D3,DB!A:F,6,0),"")</f>
        <v>Generator-SG</v>
      </c>
      <c r="J3" s="135" t="str">
        <f>IFERROR(VLOOKUP(D3,DB!A:G,7,0),"")</f>
        <v>Dead</v>
      </c>
      <c r="K3" s="98" t="s">
        <v>39109</v>
      </c>
      <c r="L3" s="92" t="str">
        <f>IFERROR(VLOOKUP(D3,DB!A:I,9,0),"")</f>
        <v>Latis</v>
      </c>
    </row>
    <row r="4" spans="1:16" ht="15" customHeight="1">
      <c r="A4" s="135"/>
      <c r="B4" s="135" t="str">
        <f>IFERROR(VLOOKUP(D4,DB!A:K,11,0),"")</f>
        <v/>
      </c>
      <c r="C4" s="94"/>
      <c r="D4" s="92"/>
      <c r="E4" s="95"/>
      <c r="F4" s="96"/>
      <c r="G4" s="136">
        <f t="shared" ca="1" si="0"/>
        <v>45969.938094097219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45969.938094097219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45969.938094097219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45969.938094097219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45969.938094097219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45969.938094097219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45969.938094097219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45969.938094097219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45969.938094097219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45969.938094097219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45969.938094097219</v>
      </c>
      <c r="H14" s="96"/>
      <c r="I14"/>
      <c r="J14" s="135" t="str">
        <f>IFERROR(VLOOKUP(D14,DB!A:G,7,0),"")</f>
        <v/>
      </c>
      <c r="K14" s="98"/>
      <c r="L14" s="92" t="str">
        <f>IFERROR(VLOOKUP(D14,DB!A:I,9,0),"")</f>
        <v/>
      </c>
    </row>
    <row r="15" spans="1:16" ht="15" customHeight="1">
      <c r="A15" s="135"/>
      <c r="B15" s="135" t="str">
        <f>IFERROR(VLOOKUP(D15,DB!A:K,11,0),"")</f>
        <v/>
      </c>
      <c r="C15" s="94"/>
      <c r="D15" s="92"/>
      <c r="E15" s="95"/>
      <c r="F15" s="96"/>
      <c r="G15" s="136">
        <f t="shared" ref="G15:G46" ca="1" si="1">IFERROR(NOW()-F15,"")</f>
        <v>45969.938094097219</v>
      </c>
      <c r="H15" s="96"/>
      <c r="I15" s="135" t="str">
        <f>IFERROR(VLOOKUP(D15,DB!A:F,6,0),"")</f>
        <v/>
      </c>
      <c r="J15" s="135" t="str">
        <f>IFERROR(VLOOKUP(D15,DB!A:G,7,0),"")</f>
        <v/>
      </c>
      <c r="K15" s="98"/>
      <c r="L15" s="92" t="str">
        <f>IFERROR(VLOOKUP(D15,DB!A:I,9,0),"")</f>
        <v/>
      </c>
    </row>
    <row r="16" spans="1:16" ht="15" customHeight="1">
      <c r="A16" s="135"/>
      <c r="B16" s="135"/>
      <c r="C16" s="94"/>
      <c r="D16" s="92"/>
      <c r="E16" s="95"/>
      <c r="F16" s="96"/>
      <c r="G16" s="136">
        <f ca="1">IFERROR(NOW()-F16,"")</f>
        <v>45969.938093865741</v>
      </c>
      <c r="H16" s="96"/>
      <c r="I16" s="135"/>
      <c r="J16" s="135"/>
      <c r="K16" s="98"/>
      <c r="L16" s="92"/>
    </row>
    <row r="17" spans="1:12" ht="15" customHeight="1">
      <c r="A17" s="135"/>
      <c r="B17" s="135"/>
      <c r="C17" s="94"/>
      <c r="D17" s="92"/>
      <c r="E17" s="95"/>
      <c r="F17" s="96"/>
      <c r="G17" s="136">
        <f ca="1">IFERROR(NOW()-F17,"")</f>
        <v>45969.938093865741</v>
      </c>
      <c r="H17" s="96"/>
      <c r="I17" s="135"/>
      <c r="J17" s="135"/>
      <c r="K17" s="98"/>
      <c r="L17" s="92"/>
    </row>
    <row r="18" spans="1:12" ht="15" customHeight="1">
      <c r="A18" s="135"/>
      <c r="B18" s="135" t="str">
        <f>IFERROR(VLOOKUP(D18,DB!A:K,11,0),"")</f>
        <v/>
      </c>
      <c r="C18" s="94"/>
      <c r="D18" s="92"/>
      <c r="E18" s="95"/>
      <c r="F18" s="96"/>
      <c r="G18" s="136">
        <f t="shared" ca="1" si="1"/>
        <v>45969.938094097219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45969.938094097219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45969.938094097219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45969.938094097219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45969.938094097219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45969.938094097219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45969.938094097219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45969.938094097219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45969.938094097219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45969.938094097219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45969.938094097219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45969.938094097219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45969.938094097219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45969.938094097219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45969.938094097219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45969.938094097219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45969.938094097219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45969.938094097219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45969.938094097219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45969.938094097219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45969.938094097219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45969.938094097219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45969.938094097219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45969.938094097219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45969.938094097219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45969.938094097219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45969.938094097219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45969.938094097219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45969.938094097219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ref="G47:G78" ca="1" si="2">IFERROR(NOW()-F47,"")</f>
        <v>45969.938094097219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45969.938094097219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45969.938094097219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45969.938094097219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45969.938094097219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45969.938094097219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45969.938094097219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45969.938094097219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45969.938094097219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45969.938094097219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45969.938094097219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45969.938094097219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45969.938094097219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45969.938094097219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45969.938094097219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45969.938094097219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45969.938094097219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45969.938094097219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45969.938094097219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45969.938094097219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45969.938094097219</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45969.938094097219</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45969.938094097219</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45969.938094097219</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45969.938094097219</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45969.938094097219</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45969.938094097219</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45969.938094097219</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45969.938094097219</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45969.938094097219</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45969.938094097219</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45969.938094097219</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ref="G79:G110" ca="1" si="3">IFERROR(NOW()-F79,"")</f>
        <v>45969.938094097219</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45969.938094097219</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45969.938094097219</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45969.938094097219</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45969.938094097219</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45969.938094097219</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45969.938094097219</v>
      </c>
      <c r="H85" s="96"/>
      <c r="I85" s="135" t="str">
        <f>IFERROR(VLOOKUP(D85,DB!A:F,6,0),"")</f>
        <v/>
      </c>
      <c r="J85" s="135" t="str">
        <f>IFERROR(VLOOKUP(D85,DB!A:G,7,0),"")</f>
        <v/>
      </c>
      <c r="K85" s="98"/>
      <c r="L85" s="92" t="str">
        <f>IFERROR(VLOOKUP(D85,DB!A:I,9,0),"")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7"/>
  <sheetViews>
    <sheetView workbookViewId="0">
      <selection activeCell="D11" sqref="D11"/>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39110</v>
      </c>
      <c r="B2" s="37" t="str">
        <f>IFERROR(VLOOKUP(D2,DB!A:K,11,0),"")</f>
        <v>R5</v>
      </c>
      <c r="C2" s="37">
        <v>3</v>
      </c>
      <c r="D2" s="107" t="s">
        <v>36011</v>
      </c>
      <c r="E2" s="37" t="s">
        <v>39021</v>
      </c>
      <c r="F2" s="38">
        <v>45891.832060185188</v>
      </c>
      <c r="G2" s="116">
        <f ca="1">IFERROR(NOW()-F2,"")</f>
        <v>78.106033912030398</v>
      </c>
      <c r="H2" s="38">
        <v>45891.790393518517</v>
      </c>
      <c r="I2" s="37" t="str">
        <f>IFERROR(VLOOKUP(D2,DB!A:F,6,0),"")</f>
        <v>Generator-SG</v>
      </c>
      <c r="J2" s="37" t="str">
        <f>IFERROR(VLOOKUP(D2,DB!A:G,7,0),"")</f>
        <v>Vandalized</v>
      </c>
      <c r="K2" s="37" t="s">
        <v>39111</v>
      </c>
      <c r="L2" s="37" t="str">
        <f>IFERROR(VLOOKUP(D2,DB!A:I,9,0),"")</f>
        <v>Latis</v>
      </c>
      <c r="M2" s="106"/>
    </row>
    <row r="3" spans="1:13" ht="30">
      <c r="A3" s="37" t="s">
        <v>39112</v>
      </c>
      <c r="B3" s="37" t="str">
        <f>IFERROR(VLOOKUP(D3,DB!A:K,11,0),"")</f>
        <v>R5</v>
      </c>
      <c r="C3" s="37">
        <v>1</v>
      </c>
      <c r="D3" s="37" t="s">
        <v>33268</v>
      </c>
      <c r="E3" s="37" t="s">
        <v>39100</v>
      </c>
      <c r="F3" s="38">
        <v>45926.188877314817</v>
      </c>
      <c r="G3" s="116">
        <f t="shared" ref="G3" ca="1" si="0">IFERROR(NOW()-F3,"")</f>
        <v>43.749216782402073</v>
      </c>
      <c r="H3" s="38">
        <v>45926.158159722225</v>
      </c>
      <c r="I3" s="37" t="str">
        <f>IFERROR(VLOOKUP(D3,DB!A:F,6,0),"")</f>
        <v>SCECO</v>
      </c>
      <c r="J3" s="37" t="str">
        <f>IFERROR(VLOOKUP(D3,DB!A:G,7,0),"")</f>
        <v>Good</v>
      </c>
      <c r="K3" s="37" t="s">
        <v>39113</v>
      </c>
      <c r="L3" s="37" t="str">
        <f>IFERROR(VLOOKUP(D3,DB!A:I,9,0),"")</f>
        <v>Latis</v>
      </c>
      <c r="M3" s="106"/>
    </row>
    <row r="4" spans="1:13" ht="48" customHeight="1">
      <c r="A4" s="124" t="s">
        <v>39114</v>
      </c>
      <c r="B4" s="124" t="str">
        <f>IFERROR(VLOOKUP(D4,DB!A:K,11,0),"")</f>
        <v>R5</v>
      </c>
      <c r="C4" s="124">
        <v>1</v>
      </c>
      <c r="D4" s="124" t="s">
        <v>34758</v>
      </c>
      <c r="E4" s="124" t="s">
        <v>39100</v>
      </c>
      <c r="F4" s="125">
        <v>45948.661111111112</v>
      </c>
      <c r="G4" s="126">
        <f t="shared" ref="G4:G56" ca="1" si="1">IFERROR(NOW()-F4,"")</f>
        <v>21.276982986106304</v>
      </c>
      <c r="H4" s="125">
        <v>45948.661111111112</v>
      </c>
      <c r="I4" s="124" t="str">
        <f>IFERROR(VLOOKUP(D4,DB!A:F,6,0),"")</f>
        <v>SCECO</v>
      </c>
      <c r="J4" s="124" t="str">
        <f>IFERROR(VLOOKUP(D4,DB!A:G,7,0),"")</f>
        <v>Dead</v>
      </c>
      <c r="K4" s="124" t="s">
        <v>39115</v>
      </c>
      <c r="L4" s="124" t="str">
        <f>IFERROR(VLOOKUP(D4,DB!A:I,9,0),"")</f>
        <v>Latis</v>
      </c>
    </row>
    <row r="5" spans="1:13" ht="30.75">
      <c r="A5" s="124" t="s">
        <v>39116</v>
      </c>
      <c r="B5" s="124" t="s">
        <v>5443</v>
      </c>
      <c r="C5" s="124">
        <v>1</v>
      </c>
      <c r="D5" s="124" t="s">
        <v>32330</v>
      </c>
      <c r="E5" s="124" t="s">
        <v>39021</v>
      </c>
      <c r="F5" s="125">
        <v>45968.848599537036</v>
      </c>
      <c r="G5" s="126">
        <v>0.54726851851851854</v>
      </c>
      <c r="H5" s="125">
        <v>45968.827465277776</v>
      </c>
      <c r="I5" s="124" t="s">
        <v>22</v>
      </c>
      <c r="J5" s="124" t="s">
        <v>65</v>
      </c>
      <c r="K5" s="124" t="s">
        <v>39117</v>
      </c>
      <c r="L5" s="124" t="s">
        <v>8145</v>
      </c>
    </row>
    <row r="6" spans="1:13">
      <c r="A6" s="124"/>
      <c r="B6" s="124" t="str">
        <f>IFERROR(VLOOKUP(D6,DB!A:K,11,0),"")</f>
        <v/>
      </c>
      <c r="C6" s="124"/>
      <c r="D6" s="124"/>
      <c r="E6" s="124"/>
      <c r="F6" s="125"/>
      <c r="G6" s="126">
        <f t="shared" ca="1" si="1"/>
        <v>45969.938094097219</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45969.938094097219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45969.938094097219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45969.938094097219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45969.938094097219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45969.938094097219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45969.938094097219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45969.938094097219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45969.938094097219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45969.938094097219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45969.938094097219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45969.938094097219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45969.938094097219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45969.938094097219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45969.938094097219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45969.938094097219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45969.938094097219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45969.938094097219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45969.938094097219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45969.938094097219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45969.938094097219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45969.938094097219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45969.938094097219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45969.938094097219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45969.938094097219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45969.938094097219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45969.938094097219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45969.938094097219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45969.938094097219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45969.938094097219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45969.938094097219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45969.938094097219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45969.938094097219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45969.938094097219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45969.938094097219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45969.938094097219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45969.938094097219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45969.938094097219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45969.938094097219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45969.938094097219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45969.938094097219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45969.938094097219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45969.938094097219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45969.938094097219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45969.938094097219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45969.938094097219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45969.938094097219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45969.938094097219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45969.938094097219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45969.938094097219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45969.938094097219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ref="G57:G120" ca="1" si="2">IFERROR(NOW()-F57,"")</f>
        <v>45969.938094097219</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45969.938094097219</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45969.938094097219</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45969.938094097219</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45969.938094097219</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45969.938094097219</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45969.938094097219</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45969.938094097219</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45969.938094097219</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45969.938094097219</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45969.938094097219</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45969.938094097219</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45969.938094097219</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45969.938094097219</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45969.938094097219</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45969.938094097219</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45969.938094097219</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45969.938094097219</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45969.938094097219</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45969.938094097219</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45969.938094097219</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45969.938094097219</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45969.938094097219</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45969.938094097219</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45969.938094097219</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45969.938094097219</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45969.938094097219</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45969.938094097219</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45969.938094097219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45969.938094097219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45969.938094097219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45969.938094097219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45969.938094097219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45969.938094097219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45969.938094097219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45969.938094097219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45969.938094097219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45969.938094097219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45969.938094097219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45969.938094097219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45969.938094097219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45969.938094097219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45969.938094097219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45969.938094097219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45969.938094097219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45969.938094097219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45969.938094097219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45969.938094097219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45969.938094097219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45969.938094097219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45969.938094097219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45969.938094097219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45969.938094097219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45969.938094097219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45969.938094097219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45969.938094097219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45969.938094097219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45969.938094097219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45969.938094097219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45969.938094097219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45969.938094097219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45969.938094097219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45969.938094097219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45969.938094097219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3">IFERROR(NOW()-F121,"")</f>
        <v>45969.938094097219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45969.938094097219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45969.938094097219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45969.938094097219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45969.938094097219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45969.938094097219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45969.938094097219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45969.938094097219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45969.938094097219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45969.938094097219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45969.938094097219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45969.938094097219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45969.938094097219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45969.938094097219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45969.938094097219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45969.938094097219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45969.938094097219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45969.938094097219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45969.938094097219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45969.938094097219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45969.938094097219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45969.938094097219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45969.938094097219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45969.938094097219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45969.938094097219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45969.938094097219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45969.938094097219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45969.938094097219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45969.938094097219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45969.938094097219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45969.938094097219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45969.938094097219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45969.938094097219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45969.938094097219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45969.938094097219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45969.938094097219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45969.938094097219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45969.938094097219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45969.938094097219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45969.938094097219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45969.938094097219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45969.938094097219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45969.938094097219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45969.938094097219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45969.938094097219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45969.938094097219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45969.938094097219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45969.938094097219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45969.938094097219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45969.938094097219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45969.938094097219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45969.938094097219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45969.938094097219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45969.938094097219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45969.938094097219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45969.938094097219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45969.938094097219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45969.938094097219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45969.938094097219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45969.938094097219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45969.938094097219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45969.938094097219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45969.938094097219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45969.938094097219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4">IFERROR(NOW()-F185,"")</f>
        <v>45969.938094097219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45969.938094097219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45969.938094097219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45969.938094097219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45969.938094097219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45969.938094097219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45969.938094097219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45969.938094097219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45969.938094097219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45969.938094097219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45969.938094097219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45969.938094097219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45969.938094097219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45969.938094097219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45969.938094097219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45969.938094097219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45969.938094097219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45969.938094097219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45969.938094097219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45969.938094097219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45969.938094097219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45969.938094097219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45969.938094097219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45969.938094097219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45969.938094097219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45969.938094097219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45969.938094097219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45969.938094097219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45969.938094097219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45969.938094097219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45969.938094097219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45969.938094097219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45969.938094097219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45969.938094097219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45969.938094097219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45969.938094097219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45969.938094097219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45969.938094097219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45969.938094097219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45969.938094097219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45969.938094097219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45969.938094097219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45969.938094097219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45969.938094097219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45969.938094097219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45969.938094097219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45969.938094097219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45969.938094097219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45969.938094097219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45969.938094097219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45969.938094097219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45969.938094097219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45969.938094097219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45969.938094097219</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45969.938094097219</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45969.938094097219</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45969.938094097219</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45969.938094097219</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45969.938094097219</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45969.938094097219</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45969.938094097219</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45969.938094097219</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45969.938094097219</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45969.938094097219</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ref="G249:G312" ca="1" si="5">IFERROR(NOW()-F249,"")</f>
        <v>45969.938094097219</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45969.938094097219</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45969.938094097219</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45969.938094097219</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45969.938094097219</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45969.938094097219</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45969.938094097219</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45969.938094097219</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45969.938094097219</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45969.938094097219</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45969.938094097219</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45969.938094097219</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45969.938094097219</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45969.938094097219</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45969.938094097219</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45969.938094097219</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45969.938094097219</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45969.938094097219</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45969.938094097219</v>
      </c>
      <c r="H267" s="124"/>
      <c r="I267" s="124" t="str">
        <f>IFERROR(VLOOKUP(D267,DB!A:F,6,0),"")</f>
        <v/>
      </c>
      <c r="J267" s="124" t="str">
        <f>IFERROR(VLOOKUP(D267,DB!A:G,7,0),"")</f>
        <v/>
      </c>
      <c r="K267" s="124"/>
      <c r="L267" s="124" t="str">
        <f>IFERROR(VLOOKUP(D267,DB!A:I,9,0),"")</f>
        <v/>
      </c>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sheetData>
  <dataValidations count="2">
    <dataValidation allowBlank="1" showInputMessage="1" showErrorMessage="1" sqref="E1" xr:uid="{920C6338-E771-4DAE-8C89-92A9093EA4DE}"/>
    <dataValidation type="list" allowBlank="1" showInputMessage="1" showErrorMessage="1" sqref="E2:E2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tabSelected="1"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45969.938094097219</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45969.938094097219</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45969.938094097219</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45969.938094097219</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45969.938094097219</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45969.938094097219</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45969.938094097219</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45969.938094097219</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45969.938094097219</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45969.938094097219</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45969.938094097219</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45969.938094097219</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45969.938094097219</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45969.938094097219</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45969.938094097219</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45969.938094097219</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45969.938094097219</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45969.938094097219</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45969.938094097219</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45969.938094097219</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45969.938094097219</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45969.938094097219</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45969.938094097219</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45969.938094097219</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45969.938094097219</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45969.938094097219</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45969.938094097219</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45969.938094097219</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45969.938094097219</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45969.938094097219</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45969.938094097219</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45969.938094097219</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45969.938094097219</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45969.938094097219</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45969.938094097219</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45969.938094097219</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45969.938094097219</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45969.938094097219</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45969.938094097219</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45969.938094097219</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45969.938093865741</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45969.938093865741</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45969.938093865741</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45969.938093865741</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45969.938093865741</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45969.938093865741</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45969.938093865741</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45969.938093865741</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45969.938093865741</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45969.938093865741</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45969.938093865741</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45969.938093865741</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45969.938093865741</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45969.938093865741</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45969.938093865741</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45969.938093865741</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45969.938093865741</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45969.938093865741</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45969.938093865741</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45969.938093865741</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45969.938093865741</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45969.938093865741</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45969.938093865741</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45969.938093865741</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45969.938093865741</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45969.938093865741</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45969.938093865741</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45969.938093865741</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45969.938093865741</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45969.938093865741</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45969.938093865741</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45969.938093865741</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45969.938093865741</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45969.938093865741</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45969.938093865741</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45969.938093865741</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45969.938093865741</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45969.938093865741</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45969.938093865741</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45969.938093865741</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45969.938093865741</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45969.938093865741</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45969.938093865741</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45969.938093865741</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45969.938093865741</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45969.938093865741</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45969.938093865741</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45969.938093865741</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45969.938093865741</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45969.938093865741</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45969.938093865741</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45969.938093865741</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45969.938093865741</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45969.938093865741</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45969.938093865741</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45969.938093865741</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45969.938093865741</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45969.938093865741</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45969.938093865741</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45969.938093865741</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45969.938093865741</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45969.938093865741</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45969.938093865741</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45969.938093865741</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45969.938093865741</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45969.938093865741</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45969.938093865741</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45969.938093865741</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45969.938093865741</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45969.938094097219</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45969.938094097219</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45969.938094097219</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45969.938094097219</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45969.938094097219</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45969.938094097219</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45969.938094097219</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45969.938094097219</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45969.938094097219</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45969.938094097219</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45969.938094097219</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45969.938094097219</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45969.938094097219</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45969.938094097219</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45969.938094097219</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45969.938094097219</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45969.938094097219</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45969.938094097219</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45969.938094097219</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45969.938094097219</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45969.938094097219</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45969.938094097219</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45969.938094097219</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45969.938094097219</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45969.938094097219</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45969.938094097219</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45969.938094097219</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45969.938094097219</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45969.938094097219</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45969.938094097219</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45969.938094097219</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45969.938094097219</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45969.938094097219</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45969.938094097219</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45969.938094097219</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45969.938094097219</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45969.938094097219</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45969.938094097219</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45969.938094097219</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45969.938094097219</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45969.938094097219</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45969.938094097219</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45969.938094097219</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45969.938094097219</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45969.938094097219</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45969.938094097219</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45969.938094097219</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45969.938094097219</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45969.938094097219</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45969.938094097219</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45969.938094097219</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45969.938094097219</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45969.938094097219</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45969.938094097219</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45969.938094097219</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45969.938094097219</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45969.938094097219</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45969.938094097219</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45969.938094097219</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45969.938094097219</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45969.938094097219</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45969.938094097219</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45969.938094097219</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45969.938094097219</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45969.938094097219</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45969.938094097219</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45969.938094097219</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45969.938094097219</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45969.938094097219</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45969.938094097219</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45969.938094097219</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45969.938094097219</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45969.938094097219</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2025-11-08T19:33:11Z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