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74" documentId="120_S{2AC9BD13-BADA-5192-A53E-5A8FF88502F6}" xr6:coauthVersionLast="47" xr6:coauthVersionMax="47" xr10:uidLastSave="{76C1FA82-9F3F-4CAB-B7F8-CBBED2FA30B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<sst xmlns="http://schemas.openxmlformats.org/spreadsheetml/2006/main" count="180282" uniqueCount="39126">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</sst>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8" totalsRowShown="0" headerRowDxfId="156" dataDxfId="155" headerRowBorderDxfId="153" tableBorderDxfId="154" totalsRowBorderDxfId="152">
  <autoFilter ref="A1:CJ1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323.41321759259154</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0.10666666666656965</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45986.361643518518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45986.361643518518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45986.361643518518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45986.361643518518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45986.361643518518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45986.361643518518</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45986.361643518518</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45986.361643518518</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45986.361643518518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45986.361643518518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45986.361643518518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45986.361643518518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45986.361643518518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45986.361643518518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45986.361643518518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45986.361643518518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45986.361643518518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45986.361643518518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45986.361643518518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45986.361643518518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45986.361643518518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45986.361643518518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45986.361643518518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45986.361643518518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45986.361643518518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45986.361643518518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45986.361643518518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45986.361643518518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45986.361643518518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45986.361643518518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45986.361643518518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45986.361643518518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45986.361643518518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45986.361643518518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45986.361643518518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45986.361643518518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45986.361643518518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45986.361643518518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45986.361643518518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45986.361643518518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45986.361643518518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45986.361643518518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45986.361643518518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45986.361643518518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45986.361643518518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45986.361643518518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45986.361643518518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45986.361643518518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45986.361643518518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45986.361643518518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45986.361643518518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45986.361643518518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45986.361643518518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45986.361643518518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45986.361643518518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45986.361643518518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45986.361643518518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45986.361643518518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45986.361643518518</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8"/>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161.36180601851811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1.974224537036207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0.49861111111385981</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45986.361643518518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45986.361643518518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45986.36164398148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45986.36164398148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45986.36164398148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45986.36164398148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45986.36164398148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45986.36164398148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45986.36164398148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45986.36164398148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45986.36164398148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45986.36164398148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45986.36164398148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45986.36164398148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45986.36164398148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45986.36164398148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45986.36164398148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45986.36164398148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45986.36164398148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45986.36164398148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45986.36164398148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45986.36164398148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45986.36164398148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45986.36164398148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45986.36164398148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45986.36164398148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45986.36164398148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45986.36164398148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45986.36164398148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45986.36164398148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45986.36164398148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45986.36164398148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45986.36164398148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45986.36164398148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45986.36164398148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45986.36164398148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45986.36164398148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45986.36164398148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45986.36164398148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45986.36164398148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45986.36164398148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45986.36164398148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45986.36164398148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45986.36164398148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45986.36164398148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45986.36164398148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45986.36164398148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45986.36164398148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45986.36164398148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45986.36164398148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45986.36164398148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45986.36164398148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45986.36164398148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45986.36164398148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45986.36164398148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45986.36164398148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45986.36164398148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45986.36164398148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45986.36164398148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45986.36164398148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45986.36164398148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45986.36164398148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45986.36164398148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45986.36164398148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45986.36164398148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45986.36164398148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45986.36164398148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45986.36164398148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45986.36164398148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45986.36164398148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45986.36164398148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45986.36164398148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45986.36164398148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45986.36164398148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45986.36164398148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45986.36164398148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45986.36164398148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45986.36164398148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45986.36164398148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45986.36164398148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45986.36164398148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45986.36164398148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45986.36164398148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45986.36164398148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45986.36164398148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45986.36164398148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45986.36164398148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45986.36164398148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45986.36164398148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45986.36164398148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45986.36164398148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45986.36164398148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45986.36164398148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45986.36164398148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45986.36164398148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45986.36164398148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45986.36164398148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45986.36164398148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45986.36164398148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45986.36164398148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45986.36164398148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45986.36164398148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45986.36164398148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45986.36164398148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45986.36164398148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45986.36164398148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45986.36164398148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45986.36164398148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45986.36164398148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45986.36164398148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45986.36164398148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45986.36164398148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45986.36164398148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45986.36164398148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45986.36164398148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45986.36164398148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45986.36164398148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45986.36164398148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45986.36164398148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45986.36164398148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45986.36164398148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45986.36164398148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45986.36164398148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sheetData>
  <dataValidations count="2">
    <dataValidation allowBlank="1" showInputMessage="1" showErrorMessage="1" sqref="E1" xr:uid="{4D935161-CDD3-4592-B877-3FB59C99E142}"/>
    <dataValidation type="list" allowBlank="1" showInputMessage="1" showErrorMessage="1" sqref="E3:E1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E4" sqref="E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45986.36164398148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45986.36164398148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45986.36164398148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45986.36164398148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45986.36164398148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45986.36164398148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45986.36164398148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45986.36164398148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45986.36164398148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45986.36164398148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45986.36164398148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45986.36164398148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45986.36164398148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45986.36164398148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45986.36164398148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45986.36164398148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45986.36164398148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45986.36164398148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45986.36164398148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45986.36164398148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45986.36164398148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45986.36164398148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45986.36164398148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45986.36164398148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45986.36164398148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45986.36164398148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45986.36164398148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45986.36164398148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45986.36164398148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45986.36164398148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45986.36164398148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45986.36164398148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45986.36164398148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45986.36164398148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45986.36164398148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45986.36164398148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45986.36164398148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45986.36164398148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45986.36164398148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45986.36164398148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45986.36164398148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45986.36164398148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45986.36164398148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45986.36164398148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45986.36164398148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45986.36164398148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45986.36164398148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45986.36164398148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45986.36164398148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45986.36164398148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45986.36164398148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45986.36164398148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45986.36164398148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45986.36164398148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45986.36164398148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45986.36164398148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45986.36164398148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45986.36164398148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45986.36164398148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45986.36164398148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45986.36164398148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45986.36164398148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45986.36164398148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45986.36164398148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45986.36164398148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45986.36164398148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45986.36164398148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45986.36164398148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45986.36164398148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45986.36164398148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45986.36164398148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45986.36164398148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45986.36164398148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45986.36164398148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45986.36164398148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45986.36164398148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45986.36164398148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45986.36164398148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45986.36164398148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45986.36164398148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45986.36164398148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45986.36164398148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45986.36164398148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45986.36164398148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45986.36164398148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45986.36164398148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45986.36164398148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45986.36164398148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45986.36164398148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45986.36164398148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45986.36164398148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45986.36164398148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45986.36164398148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45986.36164398148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45986.36164398148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45986.36164398148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45986.36164398148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45986.36164398148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45986.36164398148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45986.36164398148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45986.36164398148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45986.36164398148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45986.36164398148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45986.36164398148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45986.36164398148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45986.36164398148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45986.36164398148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45986.36164398148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45986.36164398148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45986.36164398148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45986.36164398148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45986.36164398148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45986.36164398148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45986.36164398148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45986.36164398148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45986.36164398148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45986.36164398148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45986.36164398148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45986.36164398148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45986.36164398148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45986.36164398148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45986.36164398148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45986.36164398148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45986.36164398148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45986.36164398148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45986.36164398148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45986.36164398148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45986.36164398148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45986.36164398148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45986.36164398148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45986.36164398148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45986.36164398148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45986.36164398148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45986.36164398148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45986.36164398148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45986.36164398148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45986.36164398148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45986.36164398148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45986.36164398148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45986.36164398148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45986.36164398148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45986.36164398148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45986.36164398148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45986.36164398148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45986.36164398148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45986.36164398148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45986.36164398148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45986.36164398148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45986.36164398148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45986.36164398148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45986.36164398148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45986.36164398148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45986.36164398148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45986.36164398148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45986.36164398148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45986.36164398148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45986.36164398148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45986.36164398148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45986.36164398148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45986.36164398148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45986.36164398148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45986.36164398148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45986.36164398148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45986.36164398148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45986.36164398148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45986.36164398148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45986.36164398148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45986.36164398148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45986.36164398148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45986.36164398148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45986.36164398148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45986.36164398148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45986.36164398148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45986.36164398148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45986.36164398148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45986.36164398148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45986.36164398148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45986.36164398148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45986.36164398148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45986.36164398148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45986.36164398148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45986.36164398148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45986.36164398148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45986.36164398148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45986.36164398148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45986.36164398148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45986.36164398148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45986.36164398148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45986.36164398148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45986.36164398148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45986.36164398148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45986.36164398148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45986.36164398148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45986.36164398148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45986.36164398148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45986.36164398148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45986.36164398148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45986.36164398148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45986.36164398148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45986.36164398148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45986.36164398148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45986.36164398148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45986.36164398148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45986.36164398148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45986.36164398148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45986.36164398148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45986.36164398148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45986.36164398148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45986.36164398148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45986.36164398148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45986.36164398148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45986.36164398148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45986.36164398148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45986.36164398148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45986.36164398148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45986.36164398148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45986.36164398148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45986.36164398148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45986.36164398148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45986.36164398148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45986.36164398148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45986.36164398148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45986.36164398148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45986.36164398148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45986.36164398148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45986.36164398148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45986.36164398148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45986.36164398148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45986.36164398148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45986.36164398148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45986.36164398148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45986.36164398148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45986.36164398148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45986.36164398148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45986.36164398148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45986.36164398148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45986.36164398148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45986.36164398148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45986.36164398148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45986.36164398148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45986.36164398148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45986.36164398148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45986.36164398148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45986.36164398148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45986.36164398148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45986.36164398148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45986.36164398148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45986.36164398148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45986.36164398148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45986.36164398148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45986.36164398148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45986.36164398148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45986.36164398148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45986.36164398148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45986.36164398148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45986.36164398148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45986.36164398148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45986.36164398148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45986.36164398148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45986.36164398148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45986.36164398148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45986.36164398148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45986.36164398148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45986.36164398148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45986.36164398148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45986.36164398148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45986.36164398148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45986.36164398148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45986.36164398148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45986.36164398148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45986.36164398148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45986.36164398148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45986.36164398148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45986.36164398148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45986.36164398148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45986.36164398148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45986.36164398148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45986.36164398148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45986.36164398148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45986.36164398148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45986.36164398148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45986.36164398148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45986.36164398148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45986.36164398148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45986.36164398148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45986.36164398148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45986.36164398148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45986.36164398148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45986.36164398148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45986.36164398148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45986.36164398148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45986.36164398148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45986.36164398148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45986.36164398148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45986.36164398148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45986.36164398148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45986.36164398148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45986.36164398148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45986.36164398148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45986.36164398148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45986.36164398148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45986.36164398148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45986.36164398148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45986.36164398148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45986.36164398148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45986.36164398148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45986.36164398148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45986.36164398148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45986.36164398148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45986.36164398148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45986.36164398148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45986.36164398148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45986.36164398148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45986.36164398148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45986.36164398148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45986.36164398148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45986.36164398148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45986.36164398148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45986.36164398148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45986.36164398148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45986.36164398148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45986.36164398148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45986.36164398148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45986.36164398148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45986.36164398148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45986.36164398148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45986.36164398148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45986.36164398148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45986.36164398148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45986.36164398148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45986.36164398148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45986.36164398148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45986.36164398148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45986.36164398148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45986.36164398148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45986.36164398148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45986.36164398148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45986.36164398148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45986.36164398148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45986.36164398148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45986.36164398148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45986.36164398148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45986.36164398148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45986.36164398148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45986.36164398148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45986.36164398148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45986.36164398148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45986.36164398148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45986.36164398148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45986.36164398148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45986.36164398148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45986.36164398148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45986.36164398148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45986.36164398148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45986.36164398148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45986.36164398148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45986.36164398148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45986.36164398148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45986.36164398148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45986.36164398148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45986.36164398148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45986.36164398148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45986.36164398148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45986.36164398148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45986.36164398148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45986.36164398148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45986.36164398148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45986.36164398148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45986.36164398148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45986.36164398148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45986.36164398148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45986.36164398148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45986.36164398148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45986.36164398148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45986.36164398148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45986.36164398148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45986.36164398148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45986.36164398148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45986.36164398148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45986.36164398148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45986.36164398148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45986.36164398148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45986.36164398148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45986.36164398148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45986.36164398148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45986.36164398148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45986.36164398148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45986.36164398148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45986.36164398148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45986.36164398148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45986.36164398148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45986.36164398148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45986.36164398148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45986.36164398148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45986.36164398148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45986.36164398148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45986.36164398148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45986.36164398148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45986.36164398148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45986.36164398148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45986.36164398148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45986.36164398148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45986.36164398148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45986.36164398148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45986.36164398148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45986.36164398148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45986.36164398148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45986.36164398148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45986.36164398148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45986.36164398148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45986.36164398148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45986.36164398148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45986.36164398148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45986.36164398148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45986.36164398148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45986.36164398148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45986.36164398148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45986.36164398148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45986.36164398148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45986.36164398148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45986.36164398148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45986.36164398148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45986.36164398148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45986.36164398148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45986.36164398148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45986.36164398148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45986.36164398148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45986.36164398148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45986.36164398148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45986.36164398148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45986.36164398148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45986.36164398148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45986.36164398148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45986.36164398148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45986.36164398148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45986.36164398148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45986.36164398148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45986.36164398148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45986.36164398148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45986.36164398148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45986.36164398148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45986.36164398148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45986.36164398148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45986.36164398148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45986.36164398148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45986.36164398148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45986.36164398148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45986.36164398148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45986.36164398148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45986.36164398148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45986.36164398148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45986.36164398148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45986.36164398148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45986.36164398148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45986.36164398148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45986.36164398148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45986.36164398148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45986.36164398148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45986.36164398148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45986.36164398148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45986.36164398148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45986.36164398148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45986.36164398148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45986.36164398148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45986.36164398148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45986.36164398148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45986.36164398148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45986.36164398148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45986.36164398148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45986.36164398148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45986.36164398148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45986.36164398148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45986.36164398148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45986.36164398148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45986.36164398148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45986.36164398148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45986.36164398148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45986.36164398148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45986.36164398148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45986.36164398148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45986.36164398148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45986.36164398148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45986.36164398148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45986.36164398148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45986.36164398148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45986.36164398148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45986.36164398148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45986.36164398148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45986.36164398148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45986.36164398148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45986.36164398148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45986.36164398148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45986.36164398148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45986.36164398148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45986.36164398148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45986.36164398148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45986.36164398148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45986.36164398148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45986.36164398148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45986.36164398148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45986.36164398148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45986.36164398148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45986.36164398148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45986.36164398148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45986.36164398148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45986.36164398148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45986.36164398148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45986.36164398148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45986.36164398148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45986.36164398148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45986.36164398148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45986.36164398148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45986.36164398148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45986.36164398148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45986.36164398148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45986.36164398148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45986.36164398148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45986.36164398148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45986.36164398148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45986.36164398148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45986.36164398148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45986.36164398148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45986.36164398148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45986.36164398148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45986.36164398148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45986.36164398148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45986.36164398148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45986.36164398148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45986.36164398148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45986.36164398148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45986.36164398148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45986.36164398148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45986.36164398148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45986.36164398148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45986.36164398148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45986.36164398148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45986.36164398148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45986.36164398148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45986.36164398148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45986.36164398148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45986.36164398148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45986.36164398148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45986.36164398148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45986.36164398148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45986.36164398148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45986.36164398148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45986.36164398148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45986.36164398148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45986.36164398148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45986.36164398148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45986.36164398148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45986.36164398148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45986.36164398148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45986.36164398148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45986.36164398148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45986.36164398148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45986.36164398148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45986.36164398148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45986.36164398148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45986.36164398148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45986.36164398148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45986.36164398148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45986.36164398148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45986.36164398148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45986.36164398148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45986.36164398148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45986.36164398148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45986.36164398148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45986.36164398148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45986.36164398148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45986.36164398148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45986.36164398148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45986.36164398148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45986.36164398148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45986.36164398148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45986.36164398148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45986.36164398148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45986.36164398148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45986.36164398148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45986.36164398148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45986.36164398148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45986.36164398148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45986.36164398148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45986.36164398148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45986.36164398148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45986.36164398148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45986.36164398148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45986.36164398148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45986.36164398148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45986.36164398148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45986.36164398148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45986.36164398148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45986.36164398148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45986.36164398148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45986.36164398148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45986.36164398148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45986.36164398148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45986.36164398148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45986.36164398148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45986.36164398148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45986.36164398148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45986.36164398148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45986.36164398148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45986.36164398148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45986.36164398148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45986.36164398148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45986.36164398148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45986.36164398148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45986.36164398148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45986.36164398148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45986.36164398148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45986.36164398148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45986.36164398148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45986.36164398148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45986.36164398148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45986.36164398148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45986.36164398148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45986.36164398148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45986.36164398148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45986.36164398148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45986.36164398148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45986.36164398148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45986.36164398148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45986.36164398148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45986.36164398148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45986.36164398148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45986.36164398148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45986.36164398148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45986.36164398148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45986.36164398148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45986.36164398148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45986.36164398148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45986.36164398148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45986.36164398148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45986.36164398148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45986.36164398148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45986.36164398148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45986.36164398148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45986.36164398148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45986.36164398148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45986.36164398148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45986.36164398148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45986.36164398148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45986.36164398148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45986.36164398148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45986.36164398148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45986.36164398148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45986.36164398148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45986.36164398148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45986.36164398148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45986.36164398148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45986.36164398148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45986.36164398148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45986.36164398148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45986.36164398148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45986.36164398148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45986.36164398148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45986.36164398148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45986.36164398148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45986.36164398148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45986.36164398148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45986.36164398148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45986.36164398148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45986.36164398148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45986.36164398148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45986.36164398148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45986.36164398148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45986.36164398148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45986.36164398148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45986.36164398148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45986.36164398148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45986.36164398148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45986.36164398148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45986.36164398148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45986.36164398148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45986.36164398148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45986.36164398148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45986.36164398148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45986.36164398148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45986.36164398148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45986.36164398148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45986.36164398148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45986.36164398148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45986.36164398148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45986.36164398148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45986.36164398148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45986.36164398148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45986.36164398148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45986.36164398148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45986.36164398148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45986.36164398148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45986.36164398148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45986.36164398148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45986.36164398148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45986.36164398148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45986.36164398148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45986.36164398148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45986.36164398148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45986.36164398148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45986.36164398148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45986.36164398148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45986.36164398148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45986.36164398148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45986.36164398148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45986.36164398148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45986.36164398148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45986.36164398148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45986.36164398148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45986.36164398148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45986.36164398148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45986.36164398148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45986.36164398148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45986.36164398148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45986.36164398148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45986.36164398148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45986.36164398148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45986.36164398148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45986.36164398148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45986.36164398148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45986.36164398148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45986.36164398148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45986.36164398148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45986.36164398148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45986.36164398148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45986.36164398148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45986.36164398148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45986.36164398148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45986.36164398148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45986.36164398148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45986.36164398148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45986.36164398148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45986.36164398148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45986.36164398148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45986.36164398148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45986.36164398148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45986.36164398148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45986.36164398148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45986.36164398148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45986.36164398148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45986.36164398148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45986.36164398148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45986.36164398148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45986.36164398148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45986.36164398148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45986.36164398148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45986.36164398148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45986.36164398148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45986.36164398148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45986.36164398148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45986.36164398148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45986.36164398148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45986.36164398148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45986.36164398148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45986.36164398148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45986.36164398148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45986.36164398148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45986.36164398148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45986.36164398148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45986.36164398148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45986.36164398148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45986.36164398148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45986.36164398148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45986.36164398148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45986.36164398148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45986.36164398148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45986.36164398148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45986.36164398148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45986.36164398148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45986.36164398148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45986.36164398148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45986.36164398148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45986.36164398148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45986.36164398148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45986.36164398148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45986.36164398148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45986.36164398148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45986.36164398148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45986.36164398148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45986.36164398148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45986.36164398148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45986.36164398148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45986.36164398148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45986.36164398148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45986.36164398148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45986.36164398148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45986.36164398148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45986.36164398148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45986.36164398148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45986.36164398148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45986.36164398148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45986.36164398148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45986.36164398148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45986.36164398148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45986.36164398148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45986.36164398148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45986.36164398148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45986.36164398148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45986.36164398148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45986.36164398148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45986.36164398148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45986.36164398148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45986.36164398148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45986.36164398148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45986.36164398148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45986.36164398148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45986.36164398148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45986.36164398148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45986.36164398148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45986.36164398148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45986.36164398148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45986.36164398148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45986.36164398148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45986.36164398148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45986.36164398148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45986.36164398148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45986.36164398148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45986.36164398148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45986.36164398148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45986.36164398148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45986.36164398148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45986.36164398148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45986.36164398148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45986.36164398148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45986.36164398148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45986.36164398148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45986.36164398148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45986.36164398148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45986.36164398148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45986.36164398148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45986.36164398148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45986.36164398148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45986.36164398148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45986.36164398148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45986.36164398148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45986.36164398148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45986.36164398148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45986.36164398148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45986.36164398148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45986.36164398148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45986.36164398148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45986.36164398148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45986.36164398148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45986.36164398148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45986.36164398148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45986.36164398148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45986.36164398148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45986.36164398148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45986.36164398148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45986.36164398148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45986.36164398148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45986.36164398148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45986.36164398148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45986.36164398148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45986.36164398148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45986.36164398148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45986.36164398148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45986.36164398148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45986.36164398148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45986.36164398148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45986.36164398148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45986.36164398148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45986.36164398148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45986.36164398148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45986.36164398148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45986.36164398148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45986.36164398148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45986.36164398148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45986.36164398148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45986.36164398148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45986.36164398148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45986.36164398148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45986.36164398148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45986.36164398148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45986.36164398148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45986.36164398148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45986.36164398148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45986.36164398148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45986.36164398148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45986.36164398148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45986.36164398148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45986.36164398148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45986.36164398148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45986.36164398148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45986.36164398148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45986.36164398148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45986.36164398148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45986.36164398148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45986.36164398148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45986.36164398148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45986.36164398148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45986.36164398148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45986.36164398148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45986.36164398148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45986.36164398148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45986.36164398148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45986.36164398148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45986.36164398148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45986.36164398148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45986.36164398148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45986.36164398148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45986.36164398148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45986.36164398148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45986.36164398148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45986.36164398148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45986.36164398148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45986.36164398148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45986.36164398148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45986.36164398148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45986.36164398148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45986.36164398148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45986.36164398148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45986.36164398148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45986.36164398148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45986.36164398148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45986.36164398148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45986.36164398148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45986.36164398148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45986.36164398148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45986.36164398148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45986.36164398148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45986.36164398148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45986.36164398148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45986.36164398148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45986.36164398148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45986.36164398148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45986.36164398148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45986.36164398148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45986.36164398148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45986.36164398148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45986.36164398148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45986.36164398148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45986.36164398148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45986.36164398148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45986.36164398148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45986.36164398148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45986.36164398148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45986.36164398148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45986.36164398148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45986.36164398148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45986.36164398148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45986.36164398148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45986.36164398148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45986.36164398148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45986.36164398148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45986.36164398148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45986.36164398148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45986.36164398148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45986.36164398148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45986.36164398148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45986.36164398148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45986.36164398148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45986.36164398148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45986.36164398148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45986.36164398148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45986.36164398148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282.88092592592147</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t="s">
        <v>39113</v>
      </c>
      <c r="E3" s="94"/>
      <c r="F3" s="95"/>
      <c r="G3" s="96">
        <f t="shared" ref="G3:G65" ca="1" si="0">IFERROR(NOW()-F3,"")</f>
        <v>45986.361643518518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45986.361643518518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45986.361643518518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45986.361643518518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45986.361643518518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45986.361643518518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45986.361643518518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45986.361643518518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45986.361643518518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45986.361643518518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45986.361643518518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45986.361643518518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45986.361643518518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45986.361643518518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45986.361643518518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45986.361643518518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45986.361643518518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45986.361643518518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45986.361643518518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45986.361643518518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45986.361643518518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45986.361643518518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45986.361643518518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45986.361643518518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45986.361643518518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45986.361643518518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45986.361643518518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45986.361643518518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45986.361643518518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45986.361643518518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45986.361643518518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45986.361643518518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45986.361643518518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45986.361643518518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45986.361643518518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45986.361643518518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45986.361643518518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45986.361643518518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45986.361643518518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45986.361643518518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45986.361643518518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45986.361643518518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45986.361643518518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45986.361643518518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45986.361643518518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45986.361643518518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45986.361643518518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45986.361643518518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45986.361643518518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45986.361643518518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45986.361643518518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45986.361643518518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45986.361643518518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45986.361643518518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45986.361643518518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45986.361643518518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45986.361643518518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45986.361643518518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45986.361643518518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45986.361643518518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45986.361643518518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45986.361643518518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45986.361643518518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45986.361643518518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45986.361643518518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45986.361643518518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45986.361643518518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45986.361643518518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45986.361643518518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45986.361643518518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45986.361643518518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45986.361643518518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45986.361643518518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45986.361643518518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45986.361643518518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45986.361643518518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45986.361643518518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45986.361643518518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45986.361643518518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45986.361643518518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45986.361643518518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45986.361643518518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45986.361643518518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45986.361643518518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45986.361643518518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45986.361643518518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45986.361643518518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45986.361643518518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45986.361643518518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45986.361643518518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45986.361643518518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45986.361643518518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45986.361643518518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45986.361643518518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45986.361643518518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45986.361643518518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45986.361643518518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45986.361643518518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45986.361643518518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45986.361643518518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45986.361643518518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45986.361643518518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45986.361643518518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45986.361643518518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45986.361643518518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45986.361643518518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45986.361643518518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45986.361643518518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45986.361643518518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45986.361643518518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45986.361643518518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45986.361643518518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45986.361643518518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45986.361643518518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45986.361643518518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45986.361643518518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45986.361643518518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45986.361643518518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45986.361643518518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45986.361643518518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45986.361643518518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45986.361643518518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45986.361643518518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45986.361643518518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45986.361643518518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45986.361643518518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45986.361643518518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45986.361643518518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45986.361643518518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45986.361643518518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45986.361643518518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45986.361643518518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45986.361643518518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45986.361643518518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45986.361643518518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45986.361643518518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45986.361643518518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45986.361643518518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45986.361643518518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45986.361643518518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45986.361643518518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45986.361643518518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45986.361643518518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45986.361643518518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45986.361643518518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45986.361643518518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45986.361643518518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45986.361643518518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45986.361643518518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45986.361643518518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45986.361643518518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45986.361643518518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45986.361643518518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45986.361643518518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45986.361643518518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45986.361643518518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45986.361643518518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45986.361643518518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45986.361643518518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45986.361643518518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45986.361643518518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45986.361643518518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45986.361643518518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45986.361643518518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45986.361643518518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45986.361643518518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45986.361643518518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45986.361643518518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45986.361643518518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45986.361643518518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45986.361643518518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45986.361643518518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45986.361643518518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45986.361643518518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45986.361643518518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45986.361643518518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45986.361643518518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45986.361643518518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45986.361643518518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45986.361643518518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45986.361643518518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45986.361643518518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45986.361643518518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45986.361643518518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45986.361643518518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45986.361643518518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45986.361643518518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45986.361643518518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45986.361643518518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45986.361643518518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45986.361643518518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45986.361643518518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45986.361643518518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45986.361643518518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45986.361643518518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45986.361643518518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45986.361643518518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45986.361643518518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45986.361643518518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45986.361643518518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45986.361643518518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45986.361643518518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45986.361643518518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45986.361643518518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45986.361643518518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45986.361643518518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45986.361643518518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45986.361643518518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45986.361643518518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45986.361643518518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45986.361643518518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45986.361643518518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45986.361643518518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45986.361643518518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45986.361643518518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45986.361643518518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45986.361643518518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45986.361643518518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45986.361643518518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45986.361643518518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45986.361643518518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45986.361643518518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45986.361643518518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45986.361643518518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45986.361643518518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45986.361643518518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45986.361643518518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45986.361643518518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45986.361643518518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45986.361643518518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45986.361643518518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45986.361643518518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45986.361643518518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45986.361643518518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45986.361643518518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45986.361643518518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45986.361643518518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45986.361643518518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45986.361643518518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45986.361643518518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45986.361643518518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45986.361643518518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45986.361643518518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45986.361643518518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45986.361643518518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45986.361643518518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45986.361643518518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45986.361643518518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45986.361643518518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45986.361643518518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45986.361643518518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45986.361643518518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45986.361643518518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45986.361643518518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45986.361643518518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45986.361643518518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45986.361643518518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45986.361643518518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45986.361643518518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45986.361643518518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45986.361643518518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45986.361643518518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45986.361643518518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45986.361643518518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45986.361643518518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45986.361643518518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45986.361643518518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45986.361643518518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45986.361643518518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45986.361643518518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45986.361643518518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45986.361643518518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45986.361643518518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45986.361643518518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45986.361643518518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45986.361643518518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45986.361643518518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45986.361643518518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45986.361643518518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45986.361643518518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45986.361643518518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45986.361643518518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45986.361643518518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45986.361643518518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45986.361643518518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45986.361643518518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45986.361643518518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45986.361643518518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45986.361643518518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45986.361643518518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45986.361643518518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45986.361643518518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45986.361643518518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45986.361643518518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45986.361643518518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45986.361643518518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45986.361643518518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45986.361643518518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45986.361643518518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45986.361643518518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45986.361643518518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45986.361643518518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45986.361643518518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45986.361643518518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45986.361643518518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45986.361643518518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45986.361643518518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45986.361643518518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45986.361643518518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45986.361643518518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45986.361643518518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45986.361643518518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45986.361643518518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45986.361643518518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45986.361643518518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45986.361643518518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45986.361643518518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45986.361643518518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45986.361643518518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45986.361643518518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45986.361643518518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45986.361643518518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45986.361643518518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45986.361643518518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45986.361643518518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45986.361643518518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45986.361643518518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45986.361643518518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45986.361643518518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45986.361643518518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45986.361643518518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45986.361643518518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45986.361643518518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45986.361643518518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45986.361643518518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45986.361643518518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45986.361643518518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45986.361643518518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45986.361643518518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45986.361643518518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45986.361643518518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45986.361643518518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45986.361643518518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45986.361643518518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45986.361643518518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45986.361643518518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45986.361643518518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45986.361643518518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45986.361643518518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45986.361643518518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45986.361643518518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45986.361643518518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45986.361643518518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45986.361643518518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45986.361643518518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45986.361643518518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45986.361643518518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45986.361643518518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45986.361643518518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45986.361643518518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45986.361643518518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45986.361643518518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45986.361643518518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45986.361643518518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45986.361643518518</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94.529583796291263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60.172766666662937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37.700532870367169</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4.9883449074040982</v>
      </c>
      <c r="H5" s="122">
        <v>45981.360798611109</v>
      </c>
      <c r="I5" s="109" t="str">
        <f>IFERROR(VLOOKUP(D5,DB!A:F,6,0),"")</f>
        <v>SCECO</v>
      </c>
      <c r="J5" s="109" t="str">
        <f>IFERROR(VLOOKUP(D5,DB!A:G,7,0),"")</f>
        <v>Dead</v>
      </c>
      <c r="K5" s="109" t="s">
        <v>39121</v>
      </c>
      <c r="L5" s="109" t="str">
        <f>IFERROR(VLOOKUP(D5,DB!A:I,9,0),"")</f>
        <v>Latis</v>
      </c>
    </row>
    <row r="6" spans="1:13">
      <c r="A6" s="109"/>
      <c r="B6" s="109" t="str">
        <f>IFERROR(VLOOKUP(D6,DB!A:K,11,0),"")</f>
        <v/>
      </c>
      <c r="C6" s="109"/>
      <c r="D6" s="109"/>
      <c r="E6" s="109"/>
      <c r="F6" s="109"/>
      <c r="G6" s="111">
        <f ca="1">IFERROR(NOW()-F6,"")</f>
        <v>45986.361643518518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45986.361643518518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45986.361643518518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45986.361643518518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45986.361643518518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45986.361643518518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45986.361643518518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45986.361643518518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45986.361643518518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45986.361643518518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45986.361643518518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45986.361643518518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45986.361643518518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45986.361643518518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45986.361643518518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45986.361643518518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45986.361643518518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45986.361643518518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45986.361643518518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45986.361643518518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45986.361643518518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45986.361643518518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45986.361643518518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45986.361643518518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45986.361643518518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45986.361643518518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45986.361643518518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45986.361643518518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45986.361643518518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45986.361643518518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45986.361643518518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45986.361643518518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45986.361643518518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45986.361643518518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45986.361643518518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45986.361643518518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45986.361643518518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45986.361643518518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45986.361643518518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45986.361643518518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45986.361643518518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45986.361643518518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39122</v>
      </c>
      <c r="B2" s="137" t="str">
        <f>IFERROR(VLOOKUP(D2,DB!A:K,11,0),"")</f>
        <v>R6</v>
      </c>
      <c r="C2" s="138">
        <v>1</v>
      </c>
      <c r="D2" s="137" t="s">
        <v>37390</v>
      </c>
      <c r="E2" s="109" t="s">
        <v>39021</v>
      </c>
      <c r="F2" s="139">
        <v>45986.22452546296</v>
      </c>
      <c r="G2" s="75">
        <f ca="1">IFERROR(NOW()-F2,"-")</f>
        <v>0.13711805555794854</v>
      </c>
      <c r="H2" s="139">
        <v>45986.2187037037</v>
      </c>
      <c r="I2" s="137" t="str">
        <f>IFERROR(VLOOKUP(D2,DB!A:F,6,0),"")</f>
        <v>Generator-SG</v>
      </c>
      <c r="J2" s="137" t="str">
        <f>IFERROR(VLOOKUP(D2,DB!A:G,7,0),"")</f>
        <v>Vandalized</v>
      </c>
      <c r="K2" s="140" t="s">
        <v>39123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39124</v>
      </c>
      <c r="B3" s="137" t="str">
        <f>IFERROR(VLOOKUP(D3,DB!A:K,11,0),"")</f>
        <v>R6</v>
      </c>
      <c r="C3" s="138">
        <v>1</v>
      </c>
      <c r="D3" s="154" t="s">
        <v>38995</v>
      </c>
      <c r="E3" s="109" t="s">
        <v>39021</v>
      </c>
      <c r="F3" s="139">
        <v>45986.339687500003</v>
      </c>
      <c r="G3" s="75">
        <f ca="1">IFERROR(NOW()-F3,"-")</f>
        <v>2.1956018514174502E-2</v>
      </c>
      <c r="H3" s="139">
        <v>45986.323634259257</v>
      </c>
      <c r="I3" s="137" t="str">
        <f>IFERROR(VLOOKUP(D3,DB!A:F,6,0),"")</f>
        <v>Generator-SG</v>
      </c>
      <c r="J3" s="137" t="str">
        <f>IFERROR(VLOOKUP(D3,DB!A:G,7,0),"")</f>
        <v>Vandalized</v>
      </c>
      <c r="K3" s="140" t="s">
        <v>39125</v>
      </c>
      <c r="L3" s="141" t="str">
        <f>IFERROR(VLOOKUP(D3,DB!A:I,9,0),"")</f>
        <v>Latis</v>
      </c>
    </row>
    <row r="4" spans="1:16383" ht="31.5" customHeight="1">
      <c r="A4" s="136"/>
      <c r="B4" s="137" t="str">
        <f>IFERROR(VLOOKUP(D4,DB!A:K,11,0),"")</f>
        <v/>
      </c>
      <c r="C4" s="138"/>
      <c r="D4" s="137"/>
      <c r="E4" s="109"/>
      <c r="F4" s="139"/>
      <c r="G4" s="75">
        <f ca="1">IFERROR(NOW()-F4,"-")</f>
        <v>45986.361643518518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45986.361643518518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45986.361643518518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45986.361643518518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45986.361643518518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45986.361643518518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45986.361643518518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45986.361643518518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45986.361643518518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45986.361643518518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45986.361643518518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45986.361643518518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45986.361643518518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45986.361643518518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45986.361643518518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45986.361643518518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45986.361643518518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45986.361643518518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45986.361643518518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45986.361643518518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45986.361643518518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45986.361643518518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45986.361643518518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45986.361643518518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45986.361643518518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45986.361643518518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45986.361643518518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45986.361643518518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45986.361643518518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45986.361643518518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45986.361643518518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45986.361643518518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45986.361643518518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45986.361643518518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45986.361643518518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45986.361643518518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45986.361643518518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45986.361643518518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45986.361643518518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