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08" documentId="13_ncr:1_{F6CB121F-512D-4AA6-A0C1-0FB36C537598}" xr6:coauthVersionLast="47" xr6:coauthVersionMax="47" xr10:uidLastSave="{B3EE335E-D087-4B4E-B63D-AB3A2DB530EE}"/>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5" i="2"/>
  <c r="G5" i="2"/>
  <c r="I5" i="2"/>
  <c r="J5" i="2"/>
  <c r="L5" i="2"/>
  <c r="B6" i="2"/>
  <c r="G6" i="2"/>
  <c r="I6" i="2"/>
  <c r="J6" i="2"/>
  <c r="L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<sst xmlns="http://schemas.openxmlformats.org/spreadsheetml/2006/main" count="179028" uniqueCount="39106">
  <si>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</si>
  <si>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</si>
  <si>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</si>
  <si>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</si>
  <si>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</si>
  <si>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</si>
  <si>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</si>
  <si>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</si>
  <si>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</si>
  <si>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</si>
  <si>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</si>
  <si>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</si>
  <si>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</si>
  <si>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</si>
  <si>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</si>
  <si>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</si>
  <si>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</si>
  <si>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</si>
  <si>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</si>
  <si>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</si>
  <si>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</si>
  <si>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</si>
  <si>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</si>
  <si>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</si>
  <si>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</si>
  <si>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</si>
  <si>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</si>
  <si>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</si>
  <si>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</si>
  <si>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</si>
  <si>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</si>
  <si>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</si>
  <si>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</si>
  <si>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</si>
  <si>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</si>
  <si>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</si>
  <si>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</si>
  <si>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</si>
  <si>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</si>
  <si>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</si>
  <si>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</si>
  <si>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</si>
  <si>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</si>
  <si>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</si>
  <si>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</si>
  <si>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</si>
  <si>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</si>
  <si>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</si>
  <si>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</si>
  <si>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</si>
  <si>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</si>
  <si>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</si>
  <si>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</si>
  <si>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</si>
  <si>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</si>
  <si>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</si>
  <si>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</si>
  <si>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</si>
  <si>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</si>
  <si>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</si>
  <si>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</si>
  <si>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</si>
  <si>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</si>
  <si>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</si>
  <si>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</si>
  <si>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</si>
  <si>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</si>
  <si>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</si>
  <si>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</si>
  <si>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</si>
  <si>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</si>
  <si>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</si>
  <si>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</si>
  <si>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</si>
  <si>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</si>
  <si>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</si>
  <si>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</si>
  <si>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</si>
  <si>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</si>
  <si>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</si>
  <si>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</si>
  <si>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</si>
  <si>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</si>
  <si>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</si>
  <si>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</si>
  <si>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</si>
  <si>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</si>
  <si>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</si>
  <si>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</si>
  <si>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</si>
  <si>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</si>
  <si>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</si>
  <si>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</si>
  <si>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</si>
  <si>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</si>
  <si>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</si>
  <si>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</si>
  <si>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</si>
  <si>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</si>
  <si>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</si>
  <si>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</si>
  <si>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</si>
  <si>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</si>
  <si>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</si>
  <si>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</si>
  <si>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</si>
  <si>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</si>
  <si>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</si>
  <si>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</si>
  <si>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</si>
  <si>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</si>
  <si>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</si>
  <si>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</si>
  <si>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</si>
  <si>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</si>
  <si>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</si>
  <si>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</si>
  <si>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</si>
  <si>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</si>
  <si>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</si>
  <si>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</si>
  <si>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</si>
  <si>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</si>
  <si>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</si>
  <si>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</si>
  <si>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</si>
  <si>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</si>
  <si>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</si>
  <si>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</si>
  <si>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</si>
  <si>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</si>
  <si>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</si>
  <si>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</si>
  <si>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</si>
  <si>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</si>
  <si>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</si>
  <si>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</si>
  <si>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</si>
  <si>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</si>
  <si>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</si>
  <si>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</si>
  <si>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</si>
  <si>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</si>
  <si>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</si>
  <si>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</si>
  <si>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</si>
  <si>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</si>
  <si>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</si>
  <si>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</si>
  <si>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</si>
  <si>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</si>
  <si>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</si>
  <si>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</si>
  <si>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</si>
  <si>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</si>
  <si>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</si>
  <si>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</si>
  <si>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</si>
  <si>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</si>
  <si>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</si>
  <si>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</si>
  <si>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</si>
  <si>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</si>
  <si>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</si>
  <si>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</si>
  <si>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</si>
  <si>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</si>
  <si>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</si>
  <si>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</si>
  <si>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</si>
  <si>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</si>
  <si>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</si>
  <si>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</si>
  <si>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</si>
  <si>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</si>
  <si>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</si>
  <si>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</si>
  <si>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</si>
  <si>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</si>
  <si>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</si>
  <si>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</si>
  <si>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</si>
  <si>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</si>
  <si>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</si>
  <si>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</si>
  <si>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</si>
  <si>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</si>
  <si>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</si>
  <si>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</si>
  <si>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</si>
  <si>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</si>
  <si>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</si>
  <si>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</si>
  <si>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</si>
  <si>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</si>
  <si>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</si>
  <si>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</si>
  <si>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</si>
  <si>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</si>
  <si>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</si>
  <si>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</si>
  <si>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</si>
  <si>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</si>
  <si>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</si>
  <si>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</si>
  <si>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</si>
  <si>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</si>
  <si>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</si>
  <si>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</si>
  <si>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</si>
  <si>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</si>
  <si>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</si>
  <si>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</si>
  <si>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</si>
  <si>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</si>
  <si>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</si>
  <si>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</si>
  <si>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</si>
  <si>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</si>
  <si>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</si>
  <si>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</si>
  <si>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</si>
  <si>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</si>
  <si>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</si>
  <si>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</si>
  <si>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</si>
  <si>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</si>
  <si>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</si>
  <si>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</si>
  <si>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</si>
  <si>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</si>
  <si>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</si>
  <si>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</si>
  <si>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</si>
  <si>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</si>
  <si>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</si>
  <si>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</si>
  <si>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</si>
  <si>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</si>
  <si>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</si>
  <si>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</si>
  <si>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</si>
  <si>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</si>
  <si>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</si>
  <si>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</si>
  <si>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</si>
  <si>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</si>
  <si>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</si>
  <si>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</si>
  <si>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</si>
  <si>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</si>
  <si>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</si>
  <si>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</si>
  <si>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</si>
  <si>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</si>
  <si>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</si>
  <si>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</si>
  <si>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</si>
  <si>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</si>
  <si>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</si>
  <si>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</si>
  <si>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</si>
  <si>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</si>
  <si>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</si>
  <si>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</si>
  <si>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</si>
  <si>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</si>
  <si>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</si>
  <si>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</si>
  <si>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</si>
  <si>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</si>
  <si>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</si>
  <si>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</si>
  <si>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</si>
  <si>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</si>
  <si>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</si>
  <si>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</si>
  <si>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</si>
  <si>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</si>
  <si>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</si>
  <si>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</si>
  <si>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</si>
  <si>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</si>
  <si>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</si>
  <si>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</si>
  <si>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</si>
  <si>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</si>
  <si>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</si>
  <si>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</si>
  <si>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</si>
  <si>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</si>
  <si>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</si>
  <si>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</si>
  <si>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</si>
  <si>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</si>
  <si>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</si>
  <si>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</si>
  <si>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</si>
  <si>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</si>
  <si>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</si>
  <si>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</si>
  <si>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</si>
  <si>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</si>
  <si>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</si>
  <si>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</si>
  <si>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</si>
  <si>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</si>
  <si>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</si>
  <si>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</si>
  <si>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</si>
  <si>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</si>
  <si>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</si>
  <si>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</si>
  <si>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</si>
  <si>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</si>
  <si>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</si>
  <si>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</si>
  <si>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</si>
  <si>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</si>
  <si>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</si>
  <si>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</si>
  <si>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</si>
  <si>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</si>
  <si>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</si>
  <si>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</si>
  <si>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</si>
  <si>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</si>
  <si>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</si>
  <si>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</si>
  <si>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</si>
  <si>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</si>
  <si>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</si>
  <si>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</si>
  <si>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</si>
  <si>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</si>
  <si>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</si>
  <si>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</si>
  <si>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</si>
  <si>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</si>
  <si>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</si>
  <si>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</si>
  <si>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</si>
  <si>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</si>
  <si>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</si>
  <si>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</si>
  <si>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</si>
  <si>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</si>
  <si>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</si>
  <si>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</si>
  <si>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</si>
  <si>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</si>
  <si>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</si>
  <si>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</si>
  <si>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</si>
  <si>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</si>
  <si>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</si>
  <si>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</si>
  <si>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</si>
  <si>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</si>
  <si>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</si>
  <si>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</si>
  <si>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</si>
  <si>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</si>
  <si>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</si>
  <si>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</si>
  <si>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</si>
  <si>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</si>
  <si>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</si>
  <si>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</si>
  <si>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</si>
  <si>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</si>
  <si>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</si>
  <si>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</si>
  <si>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</si>
  <si>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</si>
  <si>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</si>
  <si>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</si>
  <si>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</si>
  <si>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</si>
  <si>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</si>
  <si>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</si>
  <si>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</si>
  <si>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</si>
  <si>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</si>
  <si>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</si>
  <si>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</si>
  <si>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</si>
  <si>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</si>
  <si>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</si>
  <si>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</si>
  <si>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</si>
  <si>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</si>
  <si>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</si>
  <si>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</si>
  <si>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</si>
  <si>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</si>
  <si>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</si>
  <si>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</si>
  <si>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</si>
  <si>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</si>
  <si>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</si>
  <si>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</si>
  <si>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</si>
  <si>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</si>
  <si>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</si>
  <si>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</si>
  <si>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</si>
  <si>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</si>
  <si>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</si>
  <si>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</si>
  <si>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</si>
  <si>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</si>
  <si>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</si>
  <si>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</si>
  <si>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</si>
  <si>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</si>
  <si>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</si>
  <si>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</si>
  <si>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</si>
  <si>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</si>
  <si>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</si>
  <si>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</si>
  <si>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</si>
  <si>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</si>
  <si>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</si>
  <si>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</si>
  <si>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</si>
  <si>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</si>
  <si>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</si>
  <si>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</si>
  <si>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</si>
  <si>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</si>
  <si>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</si>
  <si>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</si>
  <si>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</si>
  <si>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</si>
  <si>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</si>
  <si>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</si>
  <si>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</si>
  <si>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</si>
  <si>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</si>
  <si>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</si>
  <si>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</si>
  <si>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</si>
  <si>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</si>
  <si>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</si>
  <si>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</si>
  <si>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</si>
  <si>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</si>
  <si>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</si>
  <si>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</si>
  <si>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</si>
  <si>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</si>
  <si>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</si>
  <si>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</si>
  <si>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</si>
  <si>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</si>
  <si>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</si>
  <si>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</si>
  <si>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</si>
  <si>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</si>
  <si>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</si>
  <si>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</si>
  <si>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</si>
  <si>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</si>
  <si>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</si>
  <si>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</si>
  <si>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</si>
  <si>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</si>
  <si>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</si>
  <si>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</si>
  <si>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</si>
  <si>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</si>
  <si>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</si>
  <si>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</si>
  <si>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</si>
  <si>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</si>
  <si>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</si>
  <si>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</si>
  <si>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</si>
  <si>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</si>
  <si>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</si>
  <si>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</si>
  <si>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</si>
  <si>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</si>
  <si>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</si>
  <si>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</si>
  <si>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</si>
  <si>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</si>
  <si>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</si>
  <si>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</si>
  <si>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</si>
  <si>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</si>
  <si>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</si>
  <si>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</si>
  <si>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</si>
  <si>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</si>
  <si>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</si>
  <si>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</si>
  <si>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</si>
  <si>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</si>
  <si>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</si>
  <si>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</si>
  <si>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</si>
  <si>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</si>
  <si>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</si>
  <si>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</si>
  <si>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</si>
  <si>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</si>
  <si>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</si>
  <si>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</si>
  <si>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</si>
  <si>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</si>
  <si>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</si>
  <si>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</si>
  <si>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</si>
  <si>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</si>
  <si>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</si>
  <si>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</si>
  <si>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</si>
  <si>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</si>
  <si>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</si>
  <si>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</si>
  <si>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</si>
  <si>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</si>
  <si>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</si>
  <si>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</si>
  <si>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</si>
  <si>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</si>
  <si>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</si>
  <si>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</si>
  <si>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</si>
  <si>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</si>
  <si>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</si>
  <si>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</si>
  <si>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</si>
  <si>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</si>
  <si>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</si>
  <si>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</si>
  <si>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</si>
  <si>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</si>
  <si>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</si>
  <si>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</si>
  <si>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</si>
  <si>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</si>
  <si>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</si>
  <si>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</si>
  <si>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</si>
  <si>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</si>
  <si>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</si>
  <si>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</si>
  <si>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</si>
  <si>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</si>
  <si>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</si>
  <si>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</si>
  <si>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</si>
  <si>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</si>
  <si>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</si>
  <si>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</si>
  <si>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</si>
  <si>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</si>
  <si>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</si>
  <si>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</si>
  <si>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</si>
  <si>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</si>
  <si>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</si>
  <si>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</si>
  <si>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</si>
  <si>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</si>
  <si>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</si>
  <si>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</si>
  <si>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</si>
  <si>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</si>
  <si>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</si>
  <si>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</si>
  <si>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</si>
  <si>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</si>
  <si>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</si>
  <si>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</si>
  <si>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</si>
  <si>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</si>
  <si>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</si>
  <si>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</si>
  <si>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</si>
  <si>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</si>
  <si>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</si>
  <si>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</si>
  <si>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</si>
  <si>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</si>
  <si>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</si>
  <si>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</si>
  <si>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</si>
  <si>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</si>
  <si>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</si>
  <si>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</si>
  <si>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</si>
  <si>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</si>
  <si>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</si>
  <si>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</si>
  <si>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</si>
  <si>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</si>
  <si>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</si>
  <si>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</si>
  <si>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</si>
  <si>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</si>
  <si>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</si>
  <si>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</si>
  <si>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</si>
  <si>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</si>
  <si>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</si>
  <si>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</si>
  <si>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</si>
  <si>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</si>
  <si>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</si>
  <si>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</si>
  <si>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</si>
  <si>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</si>
  <si>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</si>
  <si>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</si>
  <si>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</si>
  <si>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</si>
  <si>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</si>
  <si>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</si>
  <si>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</si>
  <si>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</si>
  <si>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</si>
  <si>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</si>
  <si>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</si>
  <si>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</si>
  <si>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</si>
  <si>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</si>
  <si>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</si>
  <si>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</si>
  <si>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</si>
  <si>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</si>
  <si>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</si>
  <si>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</si>
  <si>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</si>
  <si>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</si>
  <si>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</si>
  <si>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</si>
  <si>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</si>
  <si>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</si>
  <si>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</si>
  <si>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</si>
  <si>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</si>
  <si>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</si>
  <si>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</si>
  <si>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</si>
  <si>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</si>
  <si>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</si>
  <si>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</si>
  <si>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</si>
  <si>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</si>
  <si>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</si>
  <si>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</si>
  <si>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</si>
  <si>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</si>
  <si>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</si>
  <si>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</si>
  <si>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</si>
  <si>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</si>
  <si>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</si>
  <si>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</si>
  <si>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</si>
  <si>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</si>
  <si>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</si>
  <si>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</si>
  <si>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</si>
  <si>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</si>
  <si>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</si>
  <si>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</si>
  <si>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</si>
  <si>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</si>
  <si>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</si>
  <si>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</si>
  <si>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</si>
  <si>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</si>
  <si>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</si>
  <si>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</si>
  <si>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</si>
  <si>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</si>
  <si>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</si>
  <si>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</si>
  <si>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</si>
  <si>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</si>
  <si>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</si>
  <si>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</si>
  <si>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</si>
  <si>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</si>
  <si>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</si>
  <si>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</si>
  <si>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</si>
  <si>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</si>
  <si>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</si>
  <si>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</si>
  <si>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</si>
  <si>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</si>
  <si>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</si>
  <si>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</si>
  <si>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</si>
  <si>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</si>
  <si>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</si>
  <si>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</si>
  <si>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</si>
  <si>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</si>
  <si>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</si>
  <si>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</si>
  <si>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</si>
  <si>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</si>
  <si>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</si>
  <si>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</si>
  <si>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</si>
  <si>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</si>
  <si>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</si>
  <si>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</si>
  <si>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</si>
  <si>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</si>
  <si>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</si>
  <si>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</si>
  <si>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</si>
  <si>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</si>
  <si>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</si>
  <si>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</si>
  <si>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</si>
  <si>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</si>
  <si>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</si>
  <si>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</si>
  <si>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</si>
  <si>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</si>
  <si>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</si>
  <si>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</si>
  <si>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</si>
  <si>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</si>
  <si>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</si>
  <si>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</si>
  <si>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</si>
  <si>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</si>
  <si>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</si>
  <si>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</si>
  <si>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</si>
  <si>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</si>
  <si>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</si>
  <si>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</si>
  <si>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</si>
  <si>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</si>
  <si>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</si>
  <si>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</si>
  <si>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</si>
  <si>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</si>
  <si>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</si>
  <si>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</si>
  <si>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</si>
  <si>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</si>
  <si>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</si>
  <si>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</si>
  <si>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</si>
  <si>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</si>
  <si>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</si>
  <si>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</si>
  <si>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</si>
  <si>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</si>
  <si>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</si>
  <si>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</si>
  <si>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</si>
  <si>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</si>
  <si>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</si>
  <si>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</si>
  <si>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</si>
  <si>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</si>
  <si>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</si>
  <si>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</si>
  <si>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</si>
  <si>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</si>
  <si>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</si>
  <si>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</si>
  <si>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</si>
  <si>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</si>
  <si>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</si>
  <si>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</si>
  <si>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</si>
  <si>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</si>
  <si>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</si>
  <si>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</si>
  <si>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</si>
  <si>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</si>
  <si>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</si>
  <si>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</si>
  <si>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</si>
  <si>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</si>
  <si>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</si>
  <si>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</si>
  <si>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</si>
  <si>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</si>
  <si>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</si>
  <si>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</si>
  <si>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</si>
  <si>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</si>
  <si>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</si>
  <si>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</si>
  <si>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</si>
  <si>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</si>
  <si>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</si>
  <si>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</si>
  <si>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</si>
  <si>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</si>
  <si>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</si>
  <si>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</si>
  <si>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</si>
  <si>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</si>
  <si>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</si>
  <si>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</si>
  <si>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</si>
  <si>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</si>
  <si>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</si>
  <si>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</si>
  <si>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</si>
  <si>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</si>
  <si>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</si>
  <si>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</si>
  <si>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</si>
  <si>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</si>
  <si>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</si>
  <si>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</si>
  <si>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</si>
  <si>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</si>
  <si>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</si>
  <si>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</si>
  <si>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</si>
  <si>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</si>
  <si>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</si>
  <si>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</si>
  <si>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</si>
  <si>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</si>
  <si>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</si>
  <si>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</si>
  <si>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</si>
  <si>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</si>
  <si>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</si>
  <si>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</si>
  <si>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</si>
  <si>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</si>
  <si>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</si>
  <si>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</si>
  <si>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</si>
  <si>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</si>
  <si>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</si>
  <si>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</si>
  <si>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</si>
  <si>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</si>
  <si>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</si>
  <si>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</si>
  <si>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</si>
  <si>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</si>
  <si>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</si>
  <si>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</si>
  <si>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</si>
  <si>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</si>
  <si>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</si>
  <si>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</si>
  <si>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</si>
  <si>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</si>
  <si>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</si>
  <si>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</si>
  <si>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</si>
  <si>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</si>
  <si>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</si>
  <si>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</si>
  <si>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</si>
  <si>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</si>
  <si>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</si>
  <si>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</si>
  <si>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</si>
  <si>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</si>
  <si>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</si>
  <si>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</si>
  <si>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</si>
  <si>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</si>
  <si>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</si>
  <si>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</si>
  <si>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</si>
  <si>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</si>
  <si>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</si>
  <si>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</si>
  <si>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</si>
  <si>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</si>
  <si>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</si>
  <si>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</si>
  <si>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</si>
  <si>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</si>
  <si>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</si>
  <si>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</si>
  <si>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</si>
  <si>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</si>
  <si>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</si>
  <si>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</si>
  <si>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</si>
  <si>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</si>
  <si>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</si>
  <si>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</si>
  <si>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</si>
  <si>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</si>
  <si>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</si>
  <si>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</si>
  <si>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</si>
  <si>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</si>
  <si>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</si>
  <si>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</si>
  <si>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</si>
  <si>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</si>
  <si>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</si>
  <si>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</si>
  <si>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</si>
  <si>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</si>
  <si>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</si>
  <si>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</si>
  <si>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</si>
  <si>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</si>
  <si>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</si>
  <si>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</si>
  <si>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</si>
  <si>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</si>
  <si>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</si>
  <si>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</si>
  <si>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</si>
  <si>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</si>
  <si>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</si>
  <si>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</si>
  <si>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</si>
  <si>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</si>
  <si>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</si>
  <si>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</si>
  <si>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</si>
  <si>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</si>
  <si>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</si>
  <si>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</si>
  <si>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</si>
  <si>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</si>
  <si>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</si>
  <si>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</si>
  <si>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</si>
  <si>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</si>
  <si>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</si>
  <si>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</si>
  <si>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</si>
  <si>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</si>
  <si>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</si>
  <si>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</si>
  <si>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</si>
  <si>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</si>
  <si>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</si>
  <si>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</si>
  <si>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</si>
  <si>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</si>
  <si>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</si>
  <si>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</si>
  <si>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</si>
  <si>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</si>
  <si>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</si>
  <si>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</si>
  <si>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</si>
  <si>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</si>
  <si>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</si>
  <si>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</si>
  <si>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</si>
  <si>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</si>
  <si>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</si>
  <si>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</si>
  <si>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</si>
  <si>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</si>
  <si>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</si>
  <si>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</si>
  <si>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</si>
  <si>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</si>
  <si>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</si>
  <si>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</si>
  <si>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</si>
  <si>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</si>
  <si>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</si>
  <si>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</si>
  <si>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</si>
  <si>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</si>
  <si>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</si>
  <si>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</si>
  <si>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</si>
  <si>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</si>
  <si>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</si>
  <si>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</si>
  <si>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</si>
  <si>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</si>
  <si>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</si>
  <si>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</si>
  <si>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</si>
  <si>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</si>
  <si>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</si>
  <si>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</si>
  <si>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</si>
  <si>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</si>
  <si>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</si>
  <si>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</si>
  <si>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</si>
  <si>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</si>
  <si>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</si>
  <si>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</si>
  <si>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</si>
  <si>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</si>
  <si>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</si>
  <si>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</si>
  <si>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</si>
  <si>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</si>
  <si>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</si>
  <si>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</si>
  <si>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</si>
  <si>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</si>
  <si>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</si>
  <si>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</si>
  <si>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</si>
  <si>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</si>
  <si>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</si>
  <si>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</si>
  <si>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</si>
  <si>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</si>
  <si>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</si>
  <si>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</si>
  <si>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</si>
  <si>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</si>
  <si>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</si>
  <si>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</si>
  <si>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</si>
  <si>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</si>
  <si>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</si>
  <si>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</si>
  <si>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</si>
  <si>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</si>
  <si>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</si>
  <si>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</si>
  <si>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</si>
  <si>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</si>
  <si>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</si>
  <si>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</si>
  <si>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</si>
  <si>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</si>
  <si>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</si>
  <si>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</si>
  <si>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</si>
  <si>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</si>
  <si>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</si>
  <si>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</si>
  <si>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</si>
  <si>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</si>
  <si>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</si>
  <si>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</si>
  <si>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</si>
  <si>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</si>
  <si>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</si>
  <si>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</si>
  <si>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</si>
  <si>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</si>
  <si>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</si>
  <si>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</si>
  <si>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</si>
  <si>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</si>
  <si>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</si>
  <si>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</si>
  <si>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</si>
  <si>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</si>
  <si>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</si>
  <si>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</si>
  <si>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</si>
  <si>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</si>
  <si>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</si>
  <si>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</si>
  <si>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</si>
  <si>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</si>
  <si>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</si>
  <si>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</si>
  <si>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</si>
  <si>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</si>
  <si>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</si>
  <si>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</si>
  <si>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</si>
  <si>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</si>
  <si>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</si>
  <si>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</si>
  <si>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</si>
  <si>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</si>
  <si>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</si>
  <si>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</si>
  <si>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</si>
  <si>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</si>
  <si>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</si>
  <si>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</si>
  <si>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</si>
  <si>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</si>
  <si>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</si>
  <si>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</si>
  <si>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</si>
  <si>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</si>
  <si>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</si>
  <si>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</si>
  <si>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</si>
  <si>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</si>
  <si>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</si>
  <si>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</si>
  <si>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</si>
  <si>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</si>
  <si>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</si>
  <si>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</si>
  <si>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</si>
  <si>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</si>
  <si>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</si>
  <si>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</si>
  <si>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</si>
  <si>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</si>
  <si>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</si>
  <si>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</si>
  <si>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</si>
  <si>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</si>
  <si>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</si>
  <si>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</si>
  <si>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</si>
  <si>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</si>
  <si>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</si>
  <si>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</si>
  <si>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</si>
  <si>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</si>
  <si>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</si>
  <si>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</si>
  <si>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</si>
  <si>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</si>
  <si>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</si>
  <si>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</si>
  <si>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</si>
  <si>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</si>
  <si>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</si>
  <si>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</si>
  <si>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</si>
  <si>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</si>
  <si>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</si>
  <si>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</si>
  <si>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</si>
  <si>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</si>
  <si>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</si>
  <si>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</si>
  <si>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</si>
  <si>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</si>
  <si>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</si>
  <si>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</si>
  <si>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</si>
  <si>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</si>
  <si>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</si>
  <si>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</si>
  <si>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</si>
  <si>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</si>
  <si>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</si>
  <si>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</si>
  <si>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</si>
  <si>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</si>
  <si>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</si>
  <si>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</si>
  <si>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</si>
  <si>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</si>
  <si>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</si>
  <si>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</si>
  <si>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</si>
  <si>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</si>
  <si>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</si>
  <si>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</si>
  <si>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</si>
  <si>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</si>
  <si>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</si>
  <si>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</si>
  <si>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</si>
  <si>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</si>
  <si>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</si>
  <si>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</si>
  <si>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</si>
  <si>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</si>
  <si>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</si>
  <si>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</si>
  <si>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</si>
  <si>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</si>
  <si>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</si>
  <si>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</si>
  <si>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</si>
  <si>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</si>
  <si>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</si>
  <si>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</si>
  <si>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</si>
  <si>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</si>
  <si>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</si>
  <si>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</si>
  <si>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</si>
  <si>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</si>
  <si>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</si>
  <si>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</si>
  <si>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</si>
  <si>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</si>
  <si>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</si>
  <si>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</si>
  <si>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</si>
  <si>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</si>
  <si>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</si>
  <si>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</si>
  <si>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</si>
  <si>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</si>
  <si>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</si>
  <si>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</si>
  <si>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</si>
  <si>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</si>
  <si>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</si>
  <si>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</si>
  <si>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</si>
  <si>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</si>
  <si>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</si>
  <si>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</si>
  <si>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</si>
  <si>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</si>
  <si>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</si>
  <si>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</si>
  <si>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</si>
  <si>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</si>
  <si>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</si>
  <si>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</si>
  <si>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</si>
  <si>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</si>
  <si>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</si>
  <si>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</si>
  <si>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</si>
  <si>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</si>
  <si>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</si>
  <si>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</si>
  <si>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</si>
  <si>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</si>
  <si>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</si>
  <si>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</si>
  <si>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</si>
  <si>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</si>
  <si>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</si>
  <si>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</si>
  <si>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</si>
  <si>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</si>
  <si>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</si>
  <si>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</si>
  <si>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</si>
  <si>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</si>
  <si>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</si>
  <si>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</si>
  <si>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</si>
  <si>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</si>
  <si>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</si>
  <si>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</si>
  <si>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</si>
  <si>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</si>
  <si>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</si>
  <si>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</si>
  <si>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</si>
  <si>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</si>
  <si>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</si>
  <si>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</si>
  <si>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</si>
  <si>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</si>
  <si>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</si>
  <si>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</si>
  <si>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</si>
  <si>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</si>
  <si>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</si>
  <si>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</si>
  <si>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</si>
  <si>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</si>
  <si>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</si>
  <si>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</si>
  <si>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</si>
  <si>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</si>
  <si>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</si>
  <si>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</si>
  <si>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</si>
  <si>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</si>
  <si>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</si>
  <si>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</si>
  <si>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</si>
  <si>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</si>
  <si>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</si>
  <si>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</si>
  <si>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</si>
  <si>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</si>
  <si>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</si>
  <si>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</si>
  <si>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</si>
  <si>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</si>
  <si>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</si>
  <si>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</si>
  <si>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</si>
  <si>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</si>
  <si>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</si>
  <si>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</si>
  <si>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</si>
  <si>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</si>
  <si>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</si>
  <si>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</si>
  <si>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</si>
  <si>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</si>
  <si>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</si>
  <si>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</si>
  <si>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</si>
  <si>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</si>
  <si>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</si>
  <si>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</si>
  <si>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</si>
  <si>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</si>
  <si>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</si>
  <si>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</si>
  <si>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</si>
  <si>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</si>
  <si>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</si>
  <si>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</si>
  <si>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</si>
  <si>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</si>
  <si>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</si>
  <si>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</si>
  <si>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</si>
  <si>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</si>
  <si>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</si>
  <si>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</si>
  <si>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</si>
  <si>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</si>
  <si>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</si>
  <si>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</si>
  <si>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</si>
  <si>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</si>
  <si>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</si>
  <si>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</si>
  <si>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</si>
  <si>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</si>
  <si>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</si>
  <si>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</si>
  <si>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</si>
  <si>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</si>
  <si>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</si>
  <si>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</si>
  <si>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</si>
  <si>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</si>
  <si>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</si>
  <si>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</si>
  <si>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</si>
  <si>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</si>
  <si>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</si>
  <si>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</si>
  <si>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</si>
  <si>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</si>
  <si>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</si>
  <si>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</si>
  <si>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</si>
  <si>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</si>
  <si>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</si>
  <si>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</si>
  <si>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</si>
  <si>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</si>
  <si>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</si>
  <si>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</si>
  <si>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</si>
  <si>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</si>
  <si>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</si>
  <si>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</si>
  <si>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</si>
  <si>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</si>
  <si>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</si>
  <si>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</si>
  <si>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</si>
  <si>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</si>
  <si>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</si>
  <si>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</si>
  <si>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</si>
  <si>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</si>
  <si>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</si>
  <si>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</si>
  <si>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</si>
  <si>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</si>
  <si>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</si>
  <si>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</si>
  <si>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</si>
  <si>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</si>
  <si>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</si>
  <si>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</si>
  <si>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</si>
  <si>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</si>
  <si>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</si>
  <si>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</si>
  <si>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</si>
  <si>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</si>
  <si>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</si>
  <si>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</si>
  <si>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</si>
  <si>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</si>
  <si>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</si>
  <si>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</si>
  <si>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</si>
  <si>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</si>
  <si>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</si>
  <si>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</si>
  <si>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</si>
  <si>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</si>
  <si>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</si>
  <si>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</si>
  <si>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</si>
  <si>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</si>
  <si>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</si>
  <si>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</si>
  <si>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</si>
  <si>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</si>
  <si>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</si>
  <si>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</si>
  <si>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</si>
  <si>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</si>
  <si>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</si>
  <si>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</si>
  <si>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</si>
  <si>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</si>
  <si>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</si>
  <si>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</si>
  <si>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</si>
  <si>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</si>
  <si>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</si>
  <si>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</si>
  <si>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</si>
  <si>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</si>
  <si>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</si>
  <si>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</si>
  <si>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</si>
  <si>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</si>
  <si>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</si>
  <si>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</si>
  <si>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</si>
  <si>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</si>
  <si>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</si>
  <si>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</si>
  <si>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</si>
  <si>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</si>
  <si>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</si>
  <si>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</si>
  <si>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</si>
  <si>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</si>
  <si>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</si>
  <si>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</si>
  <si>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</si>
  <si>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</si>
  <si>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</si>
  <si>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</si>
  <si>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</si>
  <si>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</si>
  <si>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</si>
  <si>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</si>
  <si>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</si>
  <si>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</si>
  <si>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</si>
  <si>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</si>
  <si>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</si>
  <si>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</si>
  <si>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</si>
  <si>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</si>
  <si>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</si>
  <si>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</si>
  <si>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</si>
  <si>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</si>
  <si>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</si>
  <si>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</si>
  <si>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</si>
  <si>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</si>
  <si>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</si>
  <si>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</si>
  <si>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</si>
  <si>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</si>
  <si>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</si>
  <si>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</si>
  <si>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</si>
  <si>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</si>
  <si>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</si>
  <si>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</si>
  <si>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</si>
  <si>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</si>
  <si>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</si>
  <si>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</si>
  <si>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</si>
  <si>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</si>
  <si>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</si>
  <si>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</si>
  <si>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</si>
  <si>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</si>
  <si>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</si>
  <si>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</si>
  <si>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</si>
  <si>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</si>
  <si>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</si>
  <si>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</si>
  <si>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</si>
  <si>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</si>
  <si>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</si>
  <si>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</si>
  <si>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</si>
  <si>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</si>
  <si>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</si>
  <si>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</si>
  <si>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</si>
  <si>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</si>
  <si>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</si>
  <si>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</si>
  <si>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</si>
  <si>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</si>
  <si>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</si>
  <si>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</si>
  <si>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</si>
  <si>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</si>
  <si>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</si>
  <si>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</si>
  <si>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</si>
  <si>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</si>
  <si>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</si>
  <si>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</si>
  <si>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</si>
  <si>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</si>
  <si>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</si>
  <si>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</si>
  <si>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</si>
  <si>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</si>
  <si>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</si>
  <si>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</si>
  <si>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</si>
  <si>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</si>
  <si>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</si>
  <si>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</si>
  <si>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</si>
  <si>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</si>
  <si>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</si>
  <si>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</si>
  <si>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</si>
  <si>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</si>
  <si>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</si>
  <si>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</si>
  <si>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</si>
  <si>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</si>
  <si>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</si>
  <si>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</si>
  <si>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</si>
  <si>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</si>
  <si>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</si>
  <si>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</si>
  <si>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</si>
  <si>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</si>
  <si>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</si>
  <si>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</si>
  <si>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</si>
  <si>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</si>
  <si>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</si>
  <si>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</si>
  <si>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</si>
  <si>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</si>
  <si>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</si>
  <si>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</si>
  <si>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</si>
  <si>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</si>
  <si>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</si>
  <si>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</si>
  <si>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</si>
  <si>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</si>
  <si>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</si>
  <si>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</si>
  <si>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</si>
  <si>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</si>
  <si>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</si>
  <si>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</si>
  <si>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</si>
  <si>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</si>
  <si>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</si>
  <si>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</si>
  <si>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</si>
  <si>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</si>
  <si>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</si>
  <si>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</si>
  <si>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</si>
  <si>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</si>
  <si>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</si>
  <si>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</si>
  <si>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</si>
  <si>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</si>
  <si>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</si>
  <si>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</si>
  <si>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</si>
  <si>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</si>
  <si>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</si>
  <si>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</si>
  <si>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</si>
  <si>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</si>
  <si>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</si>
  <si>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</si>
  <si>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</si>
  <si>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</si>
  <si>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</si>
  <si>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</si>
  <si>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</si>
  <si>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</si>
  <si>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</si>
  <si>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</si>
  <si>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</si>
  <si>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</si>
  <si>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</si>
  <si>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</si>
  <si>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</si>
  <si>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</si>
  <si>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</si>
  <si>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</si>
  <si>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</si>
  <si>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</si>
  <si>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</si>
  <si>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</si>
  <si>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</si>
  <si>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</si>
  <si>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</si>
  <si>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</si>
  <si>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</si>
  <si>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</si>
  <si>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</si>
  <si>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</si>
  <si>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</si>
  <si>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</si>
  <si>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</si>
  <si>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</si>
  <si>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</si>
  <si>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</si>
  <si>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</si>
  <si>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</si>
  <si>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</si>
  <si>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</si>
  <si>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</si>
  <si>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</si>
  <si>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</si>
  <si>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</si>
  <si>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</si>
  <si>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</si>
  <si>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</si>
  <si>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</si>
  <si>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</si>
  <si>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</si>
  <si>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</si>
  <si>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</si>
  <si>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</si>
  <si>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</si>
  <si>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</si>
  <si>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</si>
  <si>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</si>
  <si>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</si>
  <si>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</si>
  <si>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</si>
  <si>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</si>
  <si>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</si>
  <si>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</si>
  <si>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</si>
  <si>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</si>
  <si>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</si>
  <si>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</si>
  <si>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</si>
  <si>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</si>
  <si>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</si>
  <si>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</si>
  <si>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</si>
  <si>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</si>
  <si>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</si>
  <si>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</si>
  <si>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</si>
  <si>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</si>
  <si>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</si>
  <si>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</si>
  <si>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</si>
  <si>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</si>
  <si>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</si>
  <si>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</si>
  <si>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</si>
  <si>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</si>
  <si>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</si>
  <si>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</si>
  <si>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</si>
  <si>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</si>
  <si>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</si>
  <si>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</si>
  <si>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</si>
  <si>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</si>
  <si>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</si>
  <si>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</si>
  <si>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</si>
  <si>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</si>
  <si>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</si>
  <si>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</si>
  <si>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</si>
  <si>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</si>
  <si>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</si>
  <si>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</si>
  <si>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</si>
  <si>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</si>
  <si>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</si>
  <si>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</si>
  <si>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</si>
  <si>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</si>
  <si>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</si>
  <si>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</si>
  <si>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</si>
  <si>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</si>
  <si>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</si>
  <si>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</si>
  <si>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</si>
  <si>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</si>
  <si>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</si>
  <si>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</si>
  <si>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</si>
  <si>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</si>
  <si>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</si>
  <si>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</si>
  <si>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</si>
  <si>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</si>
  <si>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</si>
  <si>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</si>
  <si>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</si>
  <si>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</si>
  <si>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</si>
  <si>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</si>
  <si>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</si>
  <si>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</si>
  <si>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</si>
  <si>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</si>
  <si>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</si>
  <si>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</si>
  <si>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</si>
  <si>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</si>
  <si>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</si>
  <si>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</si>
  <si>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</si>
  <si>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</si>
  <si>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</si>
  <si>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</si>
  <si>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</si>
  <si>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</si>
  <si>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</si>
  <si>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</si>
  <si>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</si>
  <si>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</si>
  <si>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</si>
  <si>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</si>
  <si>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</si>
  <si>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</si>
  <si>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</si>
  <si>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</si>
  <si>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</si>
  <si>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</si>
  <si>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</si>
  <si>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</si>
  <si>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</si>
  <si>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</si>
  <si>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</si>
  <si>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</si>
  <si>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</si>
  <si>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</si>
  <si>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</si>
  <si>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</si>
  <si>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</si>
  <si>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</si>
  <si>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</si>
  <si>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</si>
  <si>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</si>
  <si>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</si>
  <si>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</si>
  <si>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</si>
  <si>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</si>
  <si>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</si>
  <si>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</si>
  <si>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</si>
  <si>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</si>
  <si>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</si>
  <si>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</si>
  <si>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</si>
  <si>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</si>
  <si>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</si>
  <si>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</si>
  <si>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</si>
  <si>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</si>
  <si>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</si>
  <si>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</si>
  <si>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</si>
  <si>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</si>
  <si>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</si>
  <si>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</si>
  <si>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</si>
  <si>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</si>
  <si>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</si>
  <si>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</si>
  <si>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</si>
  <si>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</si>
  <si>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</si>
  <si>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</si>
  <si>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</si>
  <si>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</si>
  <si>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</si>
  <si>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</si>
  <si>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</si>
  <si>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</si>
  <si>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</si>
  <si>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</si>
  <si>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</si>
  <si>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</si>
  <si>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</si>
  <si>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</si>
  <si>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</si>
  <si>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</si>
  <si>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</si>
  <si>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</si>
  <si>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</si>
  <si>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</si>
  <si>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</si>
  <si>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</si>
  <si>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</si>
  <si>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</si>
  <si>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</si>
  <si>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</si>
  <si>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</si>
  <si>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</si>
  <si>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</si>
  <si>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</si>
  <si>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</si>
  <si>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</si>
  <si>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</si>
  <si>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</si>
  <si>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</si>
  <si>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</si>
  <si>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</si>
  <si>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</si>
  <si>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</si>
  <si>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</si>
  <si>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</si>
  <si>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</si>
  <si>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</si>
  <si>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</si>
  <si>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</si>
  <si>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</si>
  <si>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</si>
  <si>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</si>
  <si>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</si>
  <si>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</si>
  <si>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</si>
  <si>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</si>
  <si>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</si>
  <si>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</si>
  <si>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</si>
  <si>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</si>
  <si>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</si>
  <si>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</si>
  <si>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</si>
  <si>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</si>
  <si>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</si>
  <si>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</si>
  <si>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</si>
  <si>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</si>
  <si>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</si>
  <si>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</si>
  <si>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</si>
  <si>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</si>
  <si>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</si>
  <si>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</si>
  <si>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</si>
  <si>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</si>
  <si>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</si>
  <si>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</si>
  <si>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</si>
  <si>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</si>
  <si>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</si>
  <si>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</si>
  <si>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</si>
  <si>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</si>
  <si>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</si>
  <si>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</si>
  <si>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</si>
  <si>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</si>
  <si>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</si>
  <si>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</si>
  <si>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</si>
  <si>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</si>
  <si>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</si>
  <si>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</si>
  <si>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</si>
  <si>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</si>
  <si>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</si>
  <si>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</si>
  <si>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</si>
  <si>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</si>
  <si>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</si>
  <si>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</si>
  <si>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</si>
  <si>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</si>
  <si>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</si>
  <si>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</si>
  <si>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</si>
  <si>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</si>
  <si>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</si>
  <si>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</si>
  <si>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</si>
  <si>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</si>
  <si>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</si>
  <si>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</si>
  <si>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</si>
  <si>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</si>
  <si>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</si>
  <si>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</si>
  <si>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</si>
  <si>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</si>
  <si>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</si>
  <si>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</si>
  <si>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</si>
  <si>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</si>
  <si>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</si>
  <si>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</si>
  <si>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</si>
  <si>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</si>
  <si>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</si>
  <si>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</si>
  <si>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</si>
  <si>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</si>
  <si>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</si>
  <si>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</si>
  <si>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</si>
  <si>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</si>
  <si>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</si>
  <si>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</si>
  <si>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</si>
  <si>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</si>
  <si>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</si>
  <si>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</si>
  <si>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</si>
  <si>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</si>
  <si>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</si>
  <si>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</si>
  <si>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</si>
  <si>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</si>
  <si>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</si>
  <si>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</si>
  <si>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</si>
  <si>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</si>
  <si>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</si>
  <si>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</si>
  <si>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</si>
  <si>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</si>
  <si>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</si>
  <si>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</si>
  <si>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</si>
  <si>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</si>
  <si>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</si>
  <si>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</si>
  <si>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</si>
  <si>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</si>
  <si>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</si>
  <si>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</si>
  <si>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</si>
  <si>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</si>
  <si>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</si>
  <si>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</si>
  <si>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</si>
  <si>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</si>
  <si>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</si>
  <si>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</si>
  <si>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</si>
  <si>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</si>
  <si>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</si>
  <si>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</si>
  <si>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</si>
  <si>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</si>
  <si>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</si>
  <si>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</si>
  <si>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</si>
  <si>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</si>
  <si>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</si>
  <si>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</si>
  <si>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</si>
  <si>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</si>
  <si>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</si>
  <si>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</si>
  <si>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</si>
  <si>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</si>
  <si>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</si>
  <si>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</si>
  <si>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</si>
  <si>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</si>
  <si>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</si>
  <si>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</si>
  <si>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</si>
  <si>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</si>
  <si>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</si>
  <si>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</si>
  <si>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</si>
  <si>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</si>
  <si>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</si>
  <si>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</si>
  <si>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</si>
  <si>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</si>
  <si>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</si>
  <si>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</si>
  <si>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</si>
  <si>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</si>
  <si>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</si>
  <si>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</si>
  <si>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</si>
  <si>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</si>
  <si>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</si>
  <si>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</si>
  <si>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</si>
  <si>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</si>
  <si>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</si>
  <si>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</si>
  <si>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</si>
  <si>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</si>
  <si>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</si>
  <si>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</si>
  <si>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</si>
  <si>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</si>
  <si>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</si>
  <si>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</si>
  <si>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</si>
  <si>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</si>
  <si>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</si>
  <si>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</si>
  <si>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</si>
  <si>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</si>
  <si>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</si>
  <si>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</si>
  <si>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</si>
  <si>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</si>
  <si>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</si>
  <si>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</si>
  <si>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</si>
  <si>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</si>
  <si>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</si>
  <si>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</si>
  <si>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</si>
  <si>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</si>
  <si>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</si>
  <si>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</si>
  <si>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</si>
  <si>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</si>
  <si>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</si>
  <si>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</si>
  <si>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</si>
  <si>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</si>
  <si>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</si>
  <si>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</si>
  <si>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</si>
  <si>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</si>
  <si>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</si>
  <si>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</si>
  <si>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</si>
  <si>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</si>
  <si>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</si>
  <si>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</si>
  <si>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</si>
  <si>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</si>
  <si>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</si>
  <si>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</si>
  <si>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</si>
  <si>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</si>
  <si>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</si>
  <si>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</si>
  <si>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</si>
  <si>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</si>
  <si>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</si>
  <si>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</si>
  <si>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</si>
  <si>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</si>
  <si>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</si>
  <si>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</si>
  <si>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</si>
  <si>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</si>
  <si>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</si>
  <si>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</si>
  <si>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</si>
  <si>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</si>
  <si>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</si>
  <si>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</si>
  <si>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</si>
  <si>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</si>
  <si>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</si>
  <si>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</si>
  <si>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</si>
  <si>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</si>
  <si>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</si>
  <si>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</si>
  <si>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</si>
  <si>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</si>
  <si>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</si>
  <si>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</si>
  <si>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</si>
  <si>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</si>
  <si>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</si>
  <si>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</si>
  <si>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</si>
  <si>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</si>
  <si>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</si>
  <si>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</si>
  <si>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</si>
  <si>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</si>
  <si>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</si>
  <si>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</si>
  <si>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</si>
  <si>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</si>
  <si>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</si>
  <si>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</si>
  <si>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</si>
  <si>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</si>
  <si>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</si>
  <si>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</si>
  <si>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</si>
  <si>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</si>
  <si>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</si>
  <si>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</si>
  <si>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</si>
  <si>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</si>
  <si>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</si>
  <si>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</si>
  <si>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</si>
  <si>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</si>
  <si>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</si>
  <si>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</si>
  <si>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</si>
  <si>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</si>
  <si>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</si>
  <si>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</si>
  <si>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</si>
  <si>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</si>
  <si>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</si>
  <si>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</si>
  <si>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</si>
  <si>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</si>
  <si>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</si>
  <si>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</si>
  <si>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</si>
  <si>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</si>
  <si>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</si>
  <si>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</si>
  <si>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</si>
  <si>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</si>
  <si>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</si>
  <si>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</si>
  <si>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</si>
  <si>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</si>
  <si>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</si>
  <si>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</si>
  <si>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</si>
  <si>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</si>
  <si>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</si>
  <si>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</si>
  <si>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</si>
  <si>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</si>
  <si>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</si>
  <si>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</si>
  <si>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</si>
  <si>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</si>
  <si>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</si>
  <si>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</si>
  <si>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</si>
  <si>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</si>
  <si>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</si>
  <si>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</si>
  <si>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</si>
  <si>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</si>
  <si>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</si>
  <si>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</si>
  <si>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</si>
  <si>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</si>
  <si>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</si>
  <si>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</si>
  <si>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</si>
  <si>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</si>
  <si>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</si>
  <si>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</si>
  <si>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</si>
  <si>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</si>
  <si>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</si>
  <si>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</si>
  <si>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</si>
  <si>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</si>
  <si>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</si>
  <si>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</si>
  <si>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</si>
  <si>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</si>
  <si>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</si>
  <si>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</si>
  <si>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</si>
  <si>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</si>
  <si>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</si>
  <si>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</si>
  <si>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</si>
  <si>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</si>
  <si>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</si>
  <si>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</si>
  <si>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</si>
  <si>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</si>
  <si>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</si>
  <si>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</si>
  <si>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</si>
  <si>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</si>
  <si>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</si>
  <si>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</si>
  <si>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</si>
  <si>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</si>
  <si>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</si>
  <si>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</si>
  <si>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</si>
  <si>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</si>
  <si>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</si>
  <si>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</si>
  <si>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</si>
  <si>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</si>
  <si>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</si>
  <si>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</si>
  <si>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</si>
  <si>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</si>
  <si>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</si>
  <si>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</si>
  <si>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</si>
  <si>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</si>
  <si>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</si>
  <si>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</si>
  <si>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</si>
  <si>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</si>
  <si>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</si>
  <si>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</si>
  <si>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</si>
  <si>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</si>
  <si>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</si>
  <si>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</si>
  <si>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</si>
  <si>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</si>
  <si>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</si>
  <si>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</si>
  <si>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</si>
  <si>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</si>
  <si>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</si>
  <si>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</si>
  <si>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</si>
  <si>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</si>
  <si>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</si>
  <si>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</si>
  <si>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</si>
  <si>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</si>
  <si>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</si>
  <si>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</si>
  <si>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</si>
  <si>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</si>
  <si>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</si>
  <si>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</si>
  <si>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</si>
  <si>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</si>
  <si>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</si>
  <si>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</si>
  <si>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</si>
  <si>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</si>
  <si>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</si>
  <si>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</si>
  <si>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</si>
  <si>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</si>
  <si>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</si>
  <si>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</si>
  <si>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</si>
  <si>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</si>
  <si>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</si>
  <si>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</si>
  <si>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</si>
  <si>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</si>
  <si>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</si>
  <si>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</si>
  <si>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</si>
  <si>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</si>
  <si>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</si>
  <si>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</si>
  <si>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</si>
  <si>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</si>
  <si>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</si>
  <si>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</si>
  <si>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</si>
  <si>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</si>
  <si>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</si>
  <si>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</si>
  <si>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</si>
  <si>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</si>
  <si>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</si>
  <si>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</si>
  <si>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</si>
  <si>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</si>
  <si>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</si>
  <si>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</si>
  <si>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</si>
  <si>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</si>
  <si>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</si>
  <si>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</si>
  <si>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</si>
  <si>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</si>
  <si>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</si>
  <si>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</si>
  <si>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</si>
  <si>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</si>
  <si>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</si>
  <si>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</si>
  <si>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</si>
  <si>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</si>
  <si>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</si>
  <si>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</si>
  <si>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</si>
  <si>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</si>
  <si>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</si>
  <si>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</si>
  <si>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</si>
  <si>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</si>
  <si>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</si>
  <si>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</si>
  <si>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</si>
  <si>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</si>
  <si>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</si>
  <si>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</si>
  <si>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</si>
  <si>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</si>
  <si>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</si>
  <si>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</si>
  <si>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</si>
  <si>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</si>
  <si>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</si>
  <si>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</si>
  <si>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</si>
  <si>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</si>
  <si>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</si>
  <si>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</si>
  <si>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</si>
  <si>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</si>
  <si>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</si>
  <si>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</si>
  <si>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</si>
  <si>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</si>
  <si>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</si>
  <si>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</si>
  <si>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</si>
  <si>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</si>
  <si>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</si>
  <si>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</si>
  <si>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</si>
  <si>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</si>
  <si>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</si>
  <si>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</si>
  <si>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</si>
  <si>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</si>
  <si>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</si>
  <si>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</si>
  <si>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</si>
  <si>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</si>
  <si>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</si>
  <si>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</si>
  <si>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</si>
  <si>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</si>
  <si>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</si>
  <si>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</si>
  <si>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</si>
  <si>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</si>
  <si>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</si>
  <si>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</si>
  <si>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</si>
  <si>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</si>
  <si>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</si>
  <si>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</si>
  <si>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</si>
  <si>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</si>
  <si>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</si>
  <si>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</si>
  <si>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</si>
  <si>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</si>
  <si>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</si>
  <si>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</si>
  <si>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</si>
  <si>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</si>
  <si>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</si>
  <si>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</si>
  <si>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</si>
  <si>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</si>
  <si>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</si>
  <si>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</si>
  <si>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</si>
  <si>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</si>
  <si>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</si>
  <si>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</si>
  <si>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</si>
  <si>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</si>
  <si>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</si>
  <si>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</si>
  <si>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</si>
  <si>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</si>
  <si>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</si>
  <si>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</si>
  <si>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</si>
  <si>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</si>
  <si>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</si>
  <si>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</si>
  <si>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</si>
  <si>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</si>
  <si>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</si>
  <si>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</si>
  <si>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</si>
  <si>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</si>
  <si>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</si>
  <si>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</si>
  <si>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</si>
  <si>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</si>
  <si>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</si>
  <si>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</si>
  <si>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</si>
  <si>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</si>
  <si>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</si>
  <si>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</si>
  <si>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</si>
  <si>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</si>
  <si>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</si>
  <si>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</si>
  <si>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</si>
  <si>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</si>
  <si>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</si>
  <si>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</si>
  <si>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</si>
  <si>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</si>
  <si>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</si>
  <si>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</si>
  <si>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</si>
  <si>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</si>
  <si>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</si>
  <si>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</si>
  <si>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</si>
  <si>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</si>
  <si>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</si>
  <si>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</si>
  <si>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</si>
  <si>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</si>
  <si>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</si>
  <si>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</si>
  <si>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</si>
  <si>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</si>
  <si>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</si>
  <si>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</si>
  <si>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</si>
  <si>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</si>
  <si>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</si>
  <si>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</si>
  <si>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</si>
  <si>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</si>
  <si>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</si>
  <si>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</si>
  <si>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</si>
  <si>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</si>
  <si>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</si>
  <si>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</si>
  <si>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</si>
  <si>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</si>
  <si>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</si>
  <si>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</si>
  <si>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</si>
  <si>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</si>
  <si>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</si>
  <si>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</si>
  <si>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</si>
  <si>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</si>
  <si>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</si>
  <si>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</si>
  <si>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</si>
  <si>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</si>
  <si>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</si>
  <si>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</si>
  <si>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</si>
  <si>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</si>
  <si>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</si>
  <si>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</si>
  <si>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</si>
  <si>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</si>
  <si>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</si>
  <si>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</si>
  <si>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</si>
  <si>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</si>
  <si>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</si>
  <si>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</si>
  <si>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</si>
  <si>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</si>
  <si>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</si>
  <si>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</si>
  <si>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</si>
  <si>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</si>
  <si>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</si>
  <si>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</si>
  <si>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</si>
  <si>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</si>
  <si>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</si>
  <si>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</si>
  <si>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</si>
  <si>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</si>
  <si>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</si>
  <si>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</si>
  <si>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</si>
  <si>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</si>
  <si>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</si>
  <si>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</si>
  <si>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</si>
  <si>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</si>
  <si>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</si>
  <si>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</si>
  <si>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</si>
  <si>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</si>
  <si>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</si>
  <si>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</si>
  <si>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</si>
  <si>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</si>
  <si>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</si>
  <si>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</si>
  <si>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</si>
  <si>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</si>
  <si>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</si>
  <si>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</si>
  <si>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</si>
  <si>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</si>
  <si>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</si>
  <si>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</si>
  <si>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</si>
  <si>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</si>
  <si>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</si>
  <si>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</si>
  <si>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</si>
  <si>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</si>
  <si>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</si>
  <si>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</si>
  <si>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</si>
  <si>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</si>
  <si>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</si>
  <si>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</si>
  <si>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</si>
  <si>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</si>
  <si>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</si>
  <si>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</si>
  <si>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</si>
  <si>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</si>
  <si>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</si>
  <si>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</si>
  <si>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</si>
  <si>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</si>
  <si>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</si>
  <si>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</si>
  <si>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</si>
  <si>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</si>
  <si>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</si>
  <si>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</si>
  <si>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</si>
  <si>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</si>
  <si>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</si>
  <si>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</si>
  <si>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</si>
  <si>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</si>
  <si>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</si>
  <si>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</si>
  <si>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</si>
  <si>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</si>
  <si>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</si>
  <si>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</si>
  <si>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</si>
  <si>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</si>
  <si>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</si>
  <si>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</si>
  <si>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</si>
  <si>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</si>
  <si>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</si>
  <si>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</si>
  <si>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</si>
  <si>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</si>
  <si>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</si>
  <si>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</si>
  <si>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</si>
  <si>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</si>
  <si>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</si>
  <si>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</si>
  <si>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</si>
  <si>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</si>
  <si>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</si>
  <si>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</si>
  <si>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</si>
  <si>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</si>
  <si>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</si>
  <si>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</si>
  <si>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</si>
  <si>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</si>
  <si>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</si>
  <si>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</si>
  <si>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</si>
  <si>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</si>
  <si>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</si>
  <si>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</si>
  <si>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</si>
  <si>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</si>
  <si>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</si>
  <si>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</si>
  <si>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</si>
  <si>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</si>
  <si>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</si>
  <si>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</si>
  <si>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</si>
  <si>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</si>
  <si>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</si>
  <si>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</si>
  <si>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</si>
  <si>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</si>
  <si>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</si>
  <si>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</si>
  <si>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</si>
  <si>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</si>
  <si>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</si>
  <si>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</si>
  <si>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</si>
  <si>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</si>
  <si>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</si>
  <si>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</si>
  <si>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</si>
  <si>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</si>
  <si>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</si>
  <si>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</si>
  <si>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</si>
  <si>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</si>
  <si>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</si>
  <si>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</si>
  <si>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</si>
  <si>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</si>
  <si>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</si>
  <si>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</si>
  <si>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</si>
  <si>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</si>
  <si>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</si>
  <si>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</si>
  <si>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</si>
  <si>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</si>
  <si>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</si>
  <si>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</si>
  <si>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</si>
  <si>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</si>
  <si>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</si>
  <si>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</si>
  <si>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</si>
  <si>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</si>
  <si>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</si>
  <si>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</si>
  <si>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</si>
  <si>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</si>
  <si>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</si>
  <si>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</si>
  <si>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</si>
  <si>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</si>
  <si>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</si>
  <si>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</si>
  <si>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</si>
  <si>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</si>
  <si>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</si>
  <si>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</si>
  <si>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</si>
  <si>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</si>
  <si>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</si>
  <si>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</si>
  <si>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</si>
  <si>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</si>
  <si>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</si>
  <si>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</si>
  <si>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</si>
  <si>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</si>
  <si>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</si>
  <si>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</si>
  <si>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</si>
  <si>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</si>
  <si>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</si>
  <si>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</si>
  <si>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</si>
  <si>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</si>
  <si>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</si>
  <si>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</si>
  <si>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</si>
  <si>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</si>
  <si>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</si>
  <si>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</si>
  <si>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</si>
  <si>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</si>
  <si>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</si>
  <si>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</si>
  <si>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</si>
  <si>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</si>
  <si>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</si>
  <si>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</si>
  <si>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</si>
  <si>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</si>
  <si>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</si>
  <si>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</si>
  <si>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</si>
  <si>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</si>
  <si>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</si>
  <si>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</si>
  <si>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</si>
  <si>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</si>
  <si>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</si>
  <si>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</si>
  <si>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</si>
  <si>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</si>
  <si>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</si>
  <si>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</si>
  <si>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</si>
  <si>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</si>
  <si>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</si>
  <si>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</si>
  <si>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</si>
  <si>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</si>
  <si>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</si>
  <si>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</si>
  <si>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</si>
  <si>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</si>
  <si>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</si>
  <si>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</si>
  <si>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</si>
  <si>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</si>
  <si>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</si>
  <si>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</si>
  <si>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</si>
  <si>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</si>
  <si>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</si>
  <si>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</si>
  <si>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</si>
  <si>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</si>
  <si>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</si>
  <si>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</si>
  <si>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</si>
  <si>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</si>
  <si>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</si>
  <si>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</si>
  <si>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</si>
  <si>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</si>
  <si>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</si>
  <si>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</si>
  <si>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</si>
  <si>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</si>
  <si>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</si>
  <si>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</si>
  <si>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</si>
  <si>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</si>
  <si>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</si>
  <si>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</si>
  <si>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</si>
  <si>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</si>
  <si>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</si>
  <si>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</si>
  <si>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</si>
  <si>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</si>
  <si>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</si>
  <si>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</si>
  <si>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</si>
  <si>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</si>
  <si>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</si>
  <si>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</si>
  <si>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</si>
  <si>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</si>
  <si>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</si>
  <si>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</si>
  <si>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</si>
  <si>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</si>
  <si>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</si>
  <si>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</si>
  <si>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</si>
  <si>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</si>
  <si>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</si>
  <si>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</si>
  <si>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</si>
  <si>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</si>
  <si>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</si>
  <si>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</si>
  <si>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</si>
  <si>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</si>
  <si>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</si>
  <si>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</si>
  <si>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</si>
  <si>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</si>
  <si>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</si>
  <si>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</si>
  <si>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</si>
  <si>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</si>
  <si>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</si>
  <si>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</si>
  <si>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</si>
  <si>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</si>
  <si>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</si>
  <si>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</si>
  <si>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</si>
  <si>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</si>
  <si>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</si>
  <si>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</si>
  <si>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</si>
  <si>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</si>
  <si>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</si>
  <si>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</si>
  <si>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</si>
  <si>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</si>
  <si>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</si>
  <si>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</si>
  <si>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</si>
  <si>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</si>
  <si>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</si>
  <si>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</si>
  <si>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</si>
  <si>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</si>
  <si>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</si>
  <si>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</si>
  <si>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</si>
  <si>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</si>
  <si>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</si>
  <si>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</si>
  <si>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</si>
  <si>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</si>
  <si>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</si>
  <si>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</si>
  <si>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</si>
  <si>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</si>
  <si>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</si>
  <si>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</si>
  <si>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</si>
  <si>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</si>
  <si>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</si>
  <si>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</si>
  <si>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</si>
  <si>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</si>
  <si>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</si>
  <si>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</si>
  <si>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</si>
  <si>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</si>
  <si>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</si>
  <si>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</si>
  <si>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</si>
  <si>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</si>
  <si>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</si>
  <si>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</si>
  <si>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</si>
  <si>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</si>
  <si>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</si>
  <si>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</si>
  <si>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</si>
  <si>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</si>
  <si>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</si>
  <si>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</si>
  <si>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</si>
  <si>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</si>
  <si>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</si>
  <si>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</si>
  <si>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</si>
  <si>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</si>
  <si>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</si>
  <si>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</si>
  <si>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</si>
  <si>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</si>
  <si>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</si>
  <si>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</si>
  <si>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</si>
  <si>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</si>
  <si>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</si>
  <si>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</si>
  <si>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</si>
  <si>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</si>
  <si>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</si>
  <si>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</si>
  <si>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</si>
  <si>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</si>
  <si>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</si>
  <si>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</si>
  <si>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</si>
  <si>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</si>
  <si>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</si>
  <si>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</si>
  <si>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</si>
  <si>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</si>
  <si>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</si>
  <si>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</si>
  <si>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</si>
  <si>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</si>
  <si>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</si>
  <si>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</si>
  <si>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</si>
  <si>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</si>
  <si>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</si>
  <si>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</si>
  <si>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</si>
  <si>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</si>
  <si>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</si>
  <si>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</si>
  <si>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</si>
  <si>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</si>
  <si>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</si>
  <si>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</si>
  <si>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</si>
  <si>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</si>
  <si>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</si>
  <si>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</si>
  <si>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</si>
  <si>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</si>
  <si>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</si>
  <si>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</si>
  <si>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</si>
  <si>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</si>
  <si>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</si>
  <si>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</si>
  <si>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</si>
  <si>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</si>
  <si>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</si>
  <si>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</si>
  <si>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</si>
  <si>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</si>
  <si>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</si>
  <si>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</si>
  <si>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</si>
  <si>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</si>
  <si>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</si>
  <si>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</si>
  <si>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</si>
  <si>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</si>
  <si>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</si>
  <si>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</si>
  <si>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</si>
  <si>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</si>
  <si>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</si>
  <si>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</si>
  <si>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</si>
  <si>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</si>
  <si>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</si>
  <si>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</si>
  <si>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</si>
  <si>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</si>
  <si>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</si>
  <si>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</si>
  <si>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</si>
  <si>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</si>
  <si>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</si>
  <si>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</si>
  <si>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</si>
  <si>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</si>
  <si>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</si>
  <si>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</si>
  <si>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</si>
  <si>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</si>
  <si>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</si>
  <si>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</si>
  <si>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</si>
  <si>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</si>
  <si>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</si>
  <si>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</si>
  <si>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</si>
  <si>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</si>
  <si>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</si>
  <si>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</si>
  <si>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</si>
  <si>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</si>
  <si>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</si>
  <si>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</si>
  <si>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</si>
  <si>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</si>
  <si>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</si>
  <si>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</si>
  <si>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</si>
  <si>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</si>
  <si>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</si>
  <si>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</si>
  <si>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</si>
  <si>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</si>
  <si>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</si>
  <si>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</si>
  <si>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</si>
  <si>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</si>
  <si>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</si>
  <si>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</si>
  <si>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</si>
  <si>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</si>
  <si>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</si>
  <si>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</si>
  <si>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</si>
  <si>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</si>
  <si>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</si>
  <si>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</si>
  <si>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</si>
  <si>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</si>
  <si>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</si>
  <si>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</si>
  <si>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</si>
  <si>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</si>
  <si>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</si>
  <si>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</si>
  <si>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</si>
  <si>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</si>
  <si>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</si>
  <si>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</si>
  <si>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</si>
  <si>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</si>
  <si>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</si>
  <si>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</si>
  <si>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</si>
  <si>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</si>
  <si>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</si>
  <si>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</si>
  <si>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</si>
  <si>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</si>
  <si>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</si>
  <si>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</si>
  <si>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</si>
  <si>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</si>
  <si>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</si>
  <si>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</si>
  <si>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</si>
  <si>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</si>
  <si>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</si>
  <si>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</si>
  <si>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</si>
  <si>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</si>
  <si>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</si>
  <si>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</si>
  <si>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</si>
  <si>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</si>
  <si>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</si>
  <si>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</si>
  <si>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</si>
  <si>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</si>
  <si>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</si>
  <si>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</si>
  <si>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</si>
  <si>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</si>
  <si>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</si>
  <si>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</si>
  <si>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</si>
  <si>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</si>
  <si>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</si>
  <si>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</si>
  <si>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</si>
  <si>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</si>
  <si>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</si>
  <si>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</si>
  <si>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</si>
  <si>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</si>
  <si>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</si>
  <si>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</si>
  <si>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</si>
  <si>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</si>
  <si>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</si>
  <si>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</si>
  <si>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</si>
  <si>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</si>
  <si>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</si>
  <si>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</si>
  <si>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</si>
  <si>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</si>
  <si>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</si>
  <si>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</si>
  <si>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</si>
  <si>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</si>
  <si>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</si>
  <si>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</si>
  <si>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</si>
  <si>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</si>
  <si>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</si>
  <si>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</si>
  <si>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</si>
  <si>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</si>
  <si>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</si>
  <si>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</si>
  <si>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</si>
  <si>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</si>
  <si>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</si>
  <si>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</si>
  <si>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</si>
  <si>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</si>
  <si>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</si>
  <si>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</si>
  <si>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</si>
  <si>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</si>
  <si>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</si>
  <si>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</si>
  <si>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</si>
  <si>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</si>
  <si>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</si>
  <si>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</si>
  <si>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</si>
  <si>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</si>
  <si>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</si>
  <si>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</si>
  <si>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</si>
  <si>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</si>
  <si>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</si>
  <si>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</si>
  <si>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</si>
  <si>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</si>
  <si>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</si>
  <si>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</si>
  <si>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</si>
  <si>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</si>
  <si>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</si>
  <si>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</si>
  <si>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</si>
  <si>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</si>
  <si>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</si>
  <si>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</si>
  <si>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</si>
  <si>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</si>
  <si>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</si>
  <si>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</si>
  <si>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</si>
  <si>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</si>
  <si>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</si>
  <si>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</si>
  <si>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</si>
  <si>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</si>
  <si>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</si>
  <si>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</si>
  <si>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</si>
  <si>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</si>
  <si>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</si>
  <si>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</si>
  <si>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</si>
  <si>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</si>
  <si>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</si>
  <si>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</si>
  <si>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</si>
  <si>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</si>
  <si>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</si>
  <si>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</si>
  <si>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</si>
  <si>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</si>
  <si>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</si>
  <si>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</si>
  <si>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</si>
  <si>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</si>
  <si>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</si>
  <si>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</si>
  <si>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</si>
  <si>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</si>
  <si>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</si>
  <si>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</si>
  <si>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</si>
  <si>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</si>
  <si>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</si>
  <si>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</si>
  <si>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</si>
  <si>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</si>
  <si>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</si>
  <si>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</si>
  <si>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</si>
  <si>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</si>
  <si>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</si>
  <si>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</si>
  <si>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</si>
  <si>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</si>
  <si>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</si>
  <si>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</si>
  <si>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</si>
  <si>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</si>
  <si>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</si>
  <si>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</si>
  <si>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</si>
  <si>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</si>
  <si>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</si>
  <si>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</si>
  <si>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</si>
  <si>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</si>
  <si>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</si>
  <si>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</si>
  <si>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</si>
  <si>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</si>
  <si>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</si>
  <si>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</si>
  <si>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</si>
  <si>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</si>
  <si>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</si>
  <si>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</si>
  <si>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</si>
  <si>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</si>
  <si>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</si>
  <si>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</si>
  <si>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</si>
  <si>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</si>
  <si>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</si>
  <si>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</si>
  <si>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</si>
  <si>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</si>
  <si>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</si>
  <si>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</si>
  <si>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</si>
  <si>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</si>
  <si>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</si>
  <si>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</si>
  <si>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</si>
  <si>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</si>
  <si>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</si>
  <si>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</si>
  <si>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</si>
  <si>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</si>
  <si>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</si>
  <si>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</si>
  <si>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</si>
  <si>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</si>
  <si>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</si>
  <si>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</si>
  <si>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</si>
  <si>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</si>
  <si>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</si>
  <si>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</si>
  <si>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</si>
  <si>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</si>
  <si>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</si>
  <si>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</si>
  <si>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</si>
  <si>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</si>
  <si>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</si>
  <si>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</si>
  <si>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</si>
  <si>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</si>
  <si>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</si>
  <si>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</si>
  <si>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</si>
  <si>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</si>
  <si>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</si>
  <si>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</si>
  <si>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</si>
  <si>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</si>
  <si>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</si>
  <si>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</si>
  <si>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</si>
  <si>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</si>
  <si>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</si>
  <si>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</si>
  <si>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</si>
  <si>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</si>
  <si>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</si>
  <si>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</si>
  <si>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</si>
  <si>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</si>
  <si>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</si>
  <si>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</si>
  <si>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</si>
  <si>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</si>
  <si>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</si>
  <si>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</si>
  <si>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</si>
  <si>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</si>
  <si>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</si>
  <si>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</si>
  <si>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</si>
  <si>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</si>
  <si>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</si>
  <si>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</si>
  <si>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</si>
  <si>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</si>
  <si>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</si>
  <si>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</si>
  <si>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</si>
  <si>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</si>
  <si>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</si>
  <si>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</si>
  <si>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</si>
  <si>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</si>
  <si>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</si>
  <si>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</si>
  <si>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</si>
  <si>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</si>
  <si>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</si>
  <si>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</si>
  <si>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</si>
  <si>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</si>
  <si>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</si>
  <si>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</si>
  <si>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</si>
  <si>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</si>
  <si>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</si>
  <si>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</si>
  <si>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</si>
  <si>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</si>
  <si>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</si>
  <si>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</si>
  <si>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</si>
  <si>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</si>
  <si>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</si>
  <si>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</si>
  <si>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</si>
  <si>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</si>
  <si>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</si>
  <si>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</si>
  <si>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</si>
  <si>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</si>
  <si>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</si>
  <si>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</si>
  <si>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</si>
  <si>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</si>
  <si>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</si>
  <si>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</si>
  <si>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</si>
  <si>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</si>
  <si>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</si>
  <si>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</si>
  <si>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</si>
  <si>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</si>
  <si>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</si>
  <si>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</si>
  <si>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</si>
  <si>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</si>
  <si>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</si>
  <si>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</si>
  <si>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</si>
  <si>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</si>
  <si>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</si>
  <si>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</si>
  <si>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</si>
  <si>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</si>
  <si>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</si>
  <si>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</si>
  <si>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</si>
  <si>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</si>
  <si>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</si>
  <si>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</si>
  <si>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</si>
  <si>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</si>
  <si>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</si>
  <si>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</si>
  <si>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</si>
  <si>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</si>
  <si>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</si>
  <si>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</si>
  <si>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</si>
  <si>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</si>
  <si>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</si>
  <si>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</si>
  <si>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</si>
  <si>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</si>
  <si>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</si>
  <si>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</si>
  <si>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</si>
  <si>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</si>
  <si>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</si>
  <si>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</si>
  <si>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</si>
  <si>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</si>
  <si>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</si>
  <si>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</si>
  <si>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</si>
  <si>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</si>
  <si>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</si>
  <si>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</si>
  <si>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</si>
  <si>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</si>
  <si>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</si>
  <si>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</si>
  <si>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</si>
  <si>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</si>
  <si>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</si>
  <si>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</si>
  <si>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</si>
  <si>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</si>
  <si>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</si>
  <si>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</si>
  <si>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</si>
  <si>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</si>
  <si>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</si>
  <si>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</si>
  <si>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</si>
  <si>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</si>
  <si>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</si>
  <si>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</si>
  <si>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</si>
  <si>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</si>
  <si>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</si>
  <si>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</si>
  <si>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</si>
  <si>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</si>
  <si>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</si>
  <si>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</si>
  <si>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</si>
  <si>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</si>
  <si>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</si>
  <si>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</si>
  <si>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</si>
  <si>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</si>
  <si>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</si>
  <si>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</si>
  <si>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</si>
  <si>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</si>
  <si>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</si>
  <si>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</si>
  <si>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</si>
  <si>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</si>
  <si>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</si>
  <si>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</si>
  <si>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</si>
  <si>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</si>
  <si>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</si>
  <si>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</si>
  <si>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</si>
  <si>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</si>
  <si>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</si>
  <si>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</si>
  <si>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</si>
  <si>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</si>
  <si>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</si>
  <si>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</si>
  <si>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</si>
  <si>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</si>
  <si>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</si>
  <si>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</si>
  <si>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</si>
  <si>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</si>
  <si>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</si>
  <si>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</si>
  <si>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</si>
  <si>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</si>
  <si>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</si>
  <si>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</si>
  <si>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</si>
  <si>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</si>
  <si>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</si>
  <si>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</si>
  <si>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</si>
  <si>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</si>
  <si>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</si>
  <si>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</si>
  <si>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</si>
  <si>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</si>
  <si>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</si>
  <si>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</si>
  <si>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</si>
  <si>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</si>
  <si>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</si>
  <si>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</si>
  <si>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</si>
  <si>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</si>
  <si>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</si>
  <si>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</si>
  <si>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</si>
  <si>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</si>
  <si>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</si>
  <si>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</si>
  <si>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</si>
  <si>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</si>
  <si>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</si>
  <si>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</si>
  <si>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</si>
  <si>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</si>
  <si>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</si>
  <si>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</si>
  <si>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</si>
  <si>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</si>
  <si>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</si>
  <si>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</si>
  <si>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</si>
  <si>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</si>
  <si>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</si>
  <si>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</si>
  <si>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</si>
  <si>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</si>
  <si>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</si>
  <si>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</si>
  <si>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</si>
  <si>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</si>
  <si>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</si>
  <si>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</si>
  <si>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</si>
  <si>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</si>
  <si>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</si>
  <si>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</si>
  <si>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</si>
  <si>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</si>
  <si>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</si>
  <si>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</si>
  <si>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</si>
  <si>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</si>
  <si>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</si>
  <si>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</si>
  <si>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</si>
  <si>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</si>
  <si>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</si>
  <si>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</si>
  <si>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</si>
  <si>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</si>
  <si>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</si>
  <si>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</si>
  <si>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</si>
  <si>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</si>
  <si>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</si>
  <si>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</si>
  <si>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</si>
  <si>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</si>
  <si>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</si>
  <si>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</si>
  <si>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</si>
  <si>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</si>
  <si>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</si>
  <si>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</si>
  <si>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</si>
  <si>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</si>
  <si>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</si>
  <si>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</si>
  <si>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</si>
  <si>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</si>
  <si>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</si>
  <si>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</si>
  <si>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</si>
  <si>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</si>
  <si>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</si>
  <si>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</si>
  <si>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</si>
  <si>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</si>
  <si>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</si>
  <si>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</si>
  <si>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</si>
  <si>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</si>
  <si>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</si>
  <si>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</si>
  <si>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</si>
  <si>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</si>
  <si>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</si>
  <si>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</si>
  <si>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</si>
  <si>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</si>
  <si>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</si>
  <si>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</si>
  <si>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</si>
  <si>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</si>
  <si>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</si>
  <si>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</si>
  <si>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</si>
  <si>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</si>
  <si>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</si>
  <si>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</si>
  <si>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</si>
  <si>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</si>
  <si>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</si>
  <si>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</si>
  <si>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</si>
  <si>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</si>
  <si>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</si>
  <si>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</si>
  <si>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</si>
  <si>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</si>
  <si>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</si>
  <si>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</si>
  <si>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</si>
  <si>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</si>
  <si>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</si>
  <si>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</si>
  <si>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</si>
  <si>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</si>
  <si>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</si>
  <si>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</si>
  <si>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</si>
  <si>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</si>
  <si>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</si>
  <si>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</si>
  <si>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</si>
  <si>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</si>
  <si>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</si>
  <si>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</si>
  <si>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</si>
  <si>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</si>
  <si>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</si>
  <si>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</si>
  <si>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</si>
  <si>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</si>
  <si>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</si>
  <si>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</si>
  <si>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</si>
  <si>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</si>
  <si>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</si>
  <si>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</si>
  <si>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</si>
  <si>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</si>
  <si>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</si>
  <si>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</si>
  <si>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</si>
  <si>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</si>
  <si>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</si>
  <si>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</si>
  <si>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</si>
  <si>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</si>
  <si>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</si>
  <si>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</si>
  <si>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</si>
  <si>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</si>
  <si>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</si>
  <si>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</si>
  <si>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</si>
  <si>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</si>
  <si>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</si>
  <si>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</si>
  <si>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</si>
  <si>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</si>
  <si>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</si>
  <si>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</si>
  <si>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</si>
  <si>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</si>
  <si>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</si>
  <si>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</si>
  <si>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</si>
  <si>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</si>
  <si>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</si>
  <si>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</si>
  <si>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</si>
  <si>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</si>
  <si>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</si>
  <si>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</si>
  <si>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</si>
  <si>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</si>
  <si>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</si>
  <si>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</si>
  <si>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</si>
  <si>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</si>
  <si>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</si>
  <si>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</si>
  <si>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</si>
  <si>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</si>
  <si>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</si>
  <si>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</si>
  <si>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</si>
  <si>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</si>
  <si>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</si>
  <si>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</si>
  <si>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</si>
  <si>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</si>
  <si>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</si>
  <si>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</si>
  <si>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</si>
  <si>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</si>
  <si>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</si>
  <si>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</si>
  <si>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</si>
  <si>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</si>
  <si>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</si>
  <si>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</si>
  <si>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</si>
  <si>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</si>
  <si>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</si>
  <si>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</si>
  <si>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</si>
  <si>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</si>
  <si>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</si>
  <si>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</si>
  <si>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</si>
  <si>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</si>
  <si>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</si>
  <si>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</si>
  <si>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</si>
  <si>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</si>
  <si>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</si>
  <si>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</si>
  <si>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</si>
  <si>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</si>
  <si>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</si>
  <si>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</si>
  <si>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</si>
  <si>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</si>
  <si>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</si>
  <si>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</si>
  <si>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</si>
  <si>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</si>
  <si>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</si>
  <si>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</si>
  <si>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</si>
  <si>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</si>
  <si>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</si>
  <si>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</si>
  <si>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</si>
  <si>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</si>
  <si>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</si>
  <si>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</si>
  <si>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</si>
  <si>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</si>
  <si>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</si>
  <si>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</si>
  <si>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</si>
  <si>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</si>
  <si>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</si>
  <si>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</si>
  <si>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</si>
  <si>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</si>
  <si>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</si>
  <si>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</si>
  <si>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</si>
  <si>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</si>
  <si>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</si>
  <si>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</si>
  <si>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</si>
  <si>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</si>
  <si>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</si>
  <si>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</si>
  <si>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</si>
  <si>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</si>
  <si>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</si>
  <si>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</si>
  <si>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</si>
  <si>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</si>
  <si>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</si>
  <si>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</si>
  <si>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</si>
  <si>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</si>
  <si>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</si>
  <si>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</si>
  <si>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</si>
  <si>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</si>
  <si>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</si>
  <si>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</si>
  <si>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</si>
  <si>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</si>
  <si>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</si>
  <si>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</si>
  <si>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</si>
  <si>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</si>
  <si>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</si>
  <si>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</si>
  <si>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</si>
  <si>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</si>
  <si>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</si>
  <si>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</si>
  <si>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</si>
  <si>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</si>
  <si>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</si>
  <si>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</si>
  <si>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</si>
  <si>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</si>
  <si>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</si>
  <si>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</si>
  <si>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</si>
  <si>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</si>
  <si>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</si>
  <si>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</si>
  <si>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</si>
  <si>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</si>
  <si>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</si>
  <si>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</si>
  <si>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</si>
  <si>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</si>
  <si>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</si>
  <si>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</si>
  <si>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</si>
  <si>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</si>
  <si>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</si>
  <si>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</si>
  <si>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</si>
  <si>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</si>
  <si>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</si>
  <si>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</si>
  <si>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</si>
  <si>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</si>
  <si>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</si>
  <si>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</si>
  <si>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</si>
  <si>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</si>
  <si>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</si>
  <si>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</si>
  <si>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</si>
  <si>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</si>
  <si>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</si>
  <si>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</si>
  <si>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</si>
  <si>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</si>
  <si>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</si>
  <si>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</si>
  <si>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</si>
  <si>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</si>
  <si>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</si>
  <si>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</si>
  <si>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</si>
  <si>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</si>
  <si>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</si>
  <si>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</si>
  <si>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</si>
  <si>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</si>
  <si>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</si>
  <si>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</si>
  <si>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</si>
  <si>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</si>
  <si>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</si>
  <si>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</si>
  <si>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</si>
  <si>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</si>
  <si>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</si>
  <si>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</si>
  <si>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</si>
  <si>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</si>
  <si>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</si>
  <si>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</si>
  <si>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</si>
  <si>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</si>
  <si>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</si>
  <si>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</si>
  <si>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</si>
  <si>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</si>
  <si>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</si>
  <si>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</si>
  <si>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</si>
  <si>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</si>
  <si>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</si>
  <si>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</si>
  <si>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</si>
  <si>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</si>
  <si>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</si>
  <si>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</si>
  <si>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</si>
  <si>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</si>
  <si>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</si>
  <si>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</si>
  <si>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</si>
  <si>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</si>
  <si>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</si>
  <si>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</si>
  <si>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</si>
  <si>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</si>
  <si>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</si>
  <si>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</si>
  <si>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</si>
  <si>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</si>
  <si>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</si>
  <si>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</si>
  <si>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</si>
  <si>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</si>
  <si>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</si>
  <si>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</si>
  <si>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</si>
  <si>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</si>
  <si>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</si>
  <si>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</si>
  <si>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</si>
  <si>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</si>
  <si>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</si>
  <si>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</si>
  <si>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</si>
  <si>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</si>
  <si>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</si>
  <si>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</si>
  <si>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</si>
  <si>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</si>
  <si>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</si>
  <si>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</si>
  <si>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</si>
  <si>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</si>
  <si>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</si>
  <si>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</si>
  <si>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</si>
  <si>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</si>
  <si>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</si>
  <si>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</si>
  <si>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</si>
  <si>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</si>
  <si>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</si>
  <si>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</si>
  <si>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</si>
  <si>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</si>
  <si>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</si>
  <si>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</si>
  <si>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</si>
  <si>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</si>
  <si>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</si>
  <si>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</si>
  <si>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</si>
  <si>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</si>
  <si>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</si>
  <si>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</si>
  <si>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</si>
  <si>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</si>
  <si>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</si>
  <si>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</si>
  <si>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</si>
  <si>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</si>
  <si>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</si>
  <si>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</si>
  <si>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</si>
  <si>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</si>
  <si>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</si>
  <si>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</si>
  <si>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</si>
  <si>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</si>
  <si>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</si>
  <si>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</si>
  <si>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</si>
  <si>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</si>
  <si>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</si>
  <si>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</si>
  <si>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</si>
  <si>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</si>
  <si>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</si>
  <si>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</si>
  <si>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</si>
  <si>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</si>
  <si>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</si>
  <si>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</si>
  <si>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</si>
  <si>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</si>
  <si>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</si>
  <si>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</si>
  <si>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</si>
  <si>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</si>
  <si>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</si>
  <si>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</si>
  <si>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</si>
  <si>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</si>
  <si>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</si>
  <si>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</si>
  <si>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</si>
  <si>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</si>
  <si>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</si>
  <si>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</si>
  <si>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</si>
  <si>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</si>
  <si>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</si>
  <si>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</si>
  <si>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</si>
  <si>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</si>
  <si>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</si>
  <si>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</si>
  <si>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</si>
  <si>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</si>
  <si>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</si>
  <si>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</si>
  <si>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</si>
  <si>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</si>
  <si>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</si>
  <si>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</si>
  <si>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</si>
  <si>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</si>
  <si>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</si>
  <si>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</si>
  <si>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</si>
  <si>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</si>
  <si>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</si>
  <si>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</si>
  <si>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</si>
  <si>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</si>
  <si>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</si>
  <si>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</si>
  <si>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</si>
  <si>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</si>
  <si>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</si>
  <si>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</si>
  <si>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</si>
  <si>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</si>
  <si>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</si>
  <si>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</si>
  <si>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</si>
  <si>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</si>
  <si>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</si>
  <si>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</si>
  <si>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</si>
  <si>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</si>
  <si>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</si>
  <si>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</si>
  <si>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</si>
  <si>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</si>
  <si>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</si>
  <si>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</si>
  <si>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</si>
  <si>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</si>
  <si>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</si>
  <si>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</si>
  <si>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</si>
  <si>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</si>
  <si>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</si>
  <si>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</si>
  <si>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</si>
  <si>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</si>
  <si>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</si>
  <si>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</si>
  <si>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</si>
  <si>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</si>
  <si>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</si>
  <si>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</si>
  <si>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</si>
  <si>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</si>
  <si>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</si>
  <si>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</si>
  <si>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</si>
  <si>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</si>
  <si>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</si>
  <si>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</si>
  <si>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</si>
  <si>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</si>
  <si>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</si>
  <si>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</si>
  <si>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</si>
  <si>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</si>
  <si>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</si>
  <si>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</si>
  <si>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</si>
  <si>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</si>
  <si>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</si>
  <si>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</si>
  <si>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</si>
  <si>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</si>
  <si>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</si>
  <si>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</si>
  <si>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</si>
  <si>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</si>
  <si>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</si>
  <si>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</si>
  <si>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</si>
  <si>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</si>
  <si>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</si>
  <si>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</si>
  <si>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</si>
  <si>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</si>
  <si>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</si>
  <si>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</si>
  <si>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</si>
  <si>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</si>
  <si>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</si>
  <si>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</si>
  <si>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</si>
  <si>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</si>
  <si>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</si>
  <si>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</si>
  <si>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</si>
  <si>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</si>
  <si>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</si>
  <si>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</si>
  <si>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</si>
  <si>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</si>
  <si>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</si>
  <si>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</si>
  <si>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</si>
  <si>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</si>
  <si>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</si>
  <si>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</si>
  <si>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</si>
  <si>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</si>
  <si>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</si>
  <si>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</si>
  <si>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</si>
  <si>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</si>
  <si>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</si>
  <si>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</si>
  <si>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</si>
  <si>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</si>
  <si>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</si>
  <si>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</si>
  <si>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</si>
  <si>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</si>
  <si>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</si>
  <si>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</si>
  <si>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</si>
  <si>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</si>
  <si>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</si>
  <si>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</si>
  <si>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</si>
  <si>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</si>
  <si>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</si>
  <si>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</si>
  <si>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</si>
  <si>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</si>
  <si>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</si>
  <si>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</si>
  <si>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</si>
  <si>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</si>
  <si>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</si>
  <si>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</si>
  <si>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</si>
  <si>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</si>
  <si>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</si>
  <si>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</si>
  <si>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</si>
  <si>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</si>
  <si>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</si>
  <si>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</si>
  <si>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</si>
  <si>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</si>
  <si>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</si>
  <si>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</si>
  <si>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</si>
  <si>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</si>
  <si>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</si>
  <si>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</si>
  <si>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</si>
  <si>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</si>
  <si>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</si>
  <si>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</si>
  <si>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</si>
  <si>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</si>
  <si>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</si>
  <si>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</si>
  <si>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</si>
  <si>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</si>
  <si>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</si>
  <si>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</si>
  <si>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</si>
  <si>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</si>
  <si>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</si>
  <si>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</si>
  <si>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</si>
  <si>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</si>
  <si>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</si>
  <si>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</si>
  <si>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</si>
  <si>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</si>
  <si>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</si>
  <si>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</si>
  <si>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</si>
  <si>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</si>
  <si>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</si>
  <si>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</si>
  <si>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</si>
  <si>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</si>
  <si>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</si>
  <si>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</si>
  <si>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</si>
  <si>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</si>
  <si>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</si>
  <si>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</si>
  <si>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</si>
  <si>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</si>
  <si>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</si>
  <si>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</si>
  <si>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</si>
  <si>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</si>
  <si>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</si>
  <si>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</si>
  <si>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</si>
  <si>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</si>
  <si>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</si>
  <si>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</si>
  <si>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</si>
  <si>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</si>
  <si>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</si>
  <si>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</si>
  <si>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</si>
  <si>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</si>
  <si>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</si>
  <si>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</si>
  <si>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</si>
  <si>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</si>
  <si>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</si>
  <si>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</si>
  <si>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</si>
  <si>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</si>
  <si>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</si>
  <si>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</si>
  <si>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</si>
  <si>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</si>
  <si>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</si>
  <si>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</si>
  <si>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</si>
  <si>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</si>
  <si>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</si>
  <si>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</si>
  <si>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</si>
  <si>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</si>
  <si>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</si>
  <si>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</si>
  <si>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</si>
  <si>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</si>
  <si>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</si>
  <si>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</si>
  <si>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</si>
  <si>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</si>
  <si>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</si>
  <si>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</si>
  <si>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</si>
  <si>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</si>
  <si>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</si>
  <si>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</si>
  <si>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</si>
  <si>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</si>
  <si>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</si>
  <si>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</si>
  <si>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</si>
  <si>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</si>
  <si>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</si>
  <si>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</si>
  <si>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</si>
  <si>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</si>
  <si>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</si>
  <si>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</si>
  <si>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</si>
  <si>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</si>
  <si>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</si>
  <si>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</si>
  <si>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</si>
  <si>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</si>
  <si>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</si>
  <si>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</si>
  <si>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</si>
  <si>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</si>
  <si>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</si>
  <si>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</si>
  <si>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</si>
  <si>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</si>
  <si>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</si>
  <si>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</si>
  <si>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</si>
  <si>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</si>
  <si>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</si>
  <si>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</si>
  <si>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</si>
  <si>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</si>
  <si>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</si>
  <si>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</si>
  <si>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</si>
  <si>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</si>
  <si>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</si>
  <si>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</si>
  <si>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</si>
  <si>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</si>
  <si>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</si>
  <si>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</si>
  <si>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</si>
  <si>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</si>
  <si>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</si>
  <si>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</si>
  <si>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</si>
  <si>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</si>
  <si>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</si>
  <si>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</si>
  <si>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</si>
  <si>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</si>
  <si>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</si>
  <si>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</si>
  <si>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</si>
  <si>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</si>
  <si>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</si>
  <si>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</si>
  <si>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</si>
  <si>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</si>
  <si>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</si>
  <si>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</si>
  <si>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</si>
  <si>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</si>
  <si>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</si>
  <si>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</si>
  <si>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</si>
  <si>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</si>
  <si>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</si>
  <si>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</si>
  <si>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</si>
  <si>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</si>
  <si>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</si>
  <si>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</si>
  <si>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</si>
  <si>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</si>
  <si>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</si>
  <si>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</si>
  <si>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</si>
  <si>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</si>
  <si>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</si>
  <si>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</si>
  <si>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</si>
  <si>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</si>
  <si>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</si>
  <si>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</si>
  <si>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</si>
  <si>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</si>
  <si>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</si>
  <si>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</si>
  <si>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</si>
  <si>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</si>
  <si>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</si>
  <si>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</si>
  <si>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</si>
  <si>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</si>
  <si>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</si>
  <si>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</si>
  <si>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</si>
  <si>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</si>
  <si>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</si>
  <si>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</si>
  <si>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</si>
  <si>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</si>
  <si>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</si>
  <si>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</si>
  <si>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</si>
  <si>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</si>
  <si>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</si>
  <si>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</si>
  <si>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</si>
  <si>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</si>
  <si>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</si>
  <si>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</si>
  <si>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</si>
  <si>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</si>
  <si>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</si>
  <si>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</si>
  <si>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</si>
  <si>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</si>
  <si>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</si>
  <si>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</si>
  <si>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</si>
  <si>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</si>
  <si>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</si>
  <si>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</si>
  <si>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</si>
  <si>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</si>
  <si>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</si>
  <si>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</si>
  <si>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</si>
  <si>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</si>
  <si>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</si>
  <si>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</si>
  <si>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</si>
  <si>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</si>
  <si>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</si>
  <si>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</si>
  <si>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</si>
  <si>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</si>
  <si>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</si>
  <si>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</si>
  <si>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</si>
  <si>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</si>
  <si>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</si>
  <si>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</si>
  <si>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</si>
  <si>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</si>
  <si>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</si>
  <si>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</si>
  <si>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</si>
  <si>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</si>
  <si>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</si>
  <si>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</si>
  <si>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</si>
  <si>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</si>
  <si>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</si>
  <si>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</si>
  <si>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</si>
  <si>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</si>
  <si>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</si>
  <si>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</si>
  <si>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</si>
  <si>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</si>
  <si>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</si>
  <si>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</si>
  <si>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</si>
  <si>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</si>
  <si>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</si>
  <si>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</si>
  <si>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</si>
  <si>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</si>
  <si>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</si>
  <si>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</si>
  <si>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</si>
  <si>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</si>
  <si>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</si>
  <si>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</si>
  <si>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</si>
  <si>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</si>
  <si>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</si>
  <si>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</si>
  <si>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</si>
  <si>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</si>
  <si>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</si>
  <si>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</si>
  <si>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</si>
  <si>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</si>
  <si>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</si>
  <si>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</si>
  <si>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</si>
  <si>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</si>
  <si>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</si>
  <si>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</si>
  <si>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</si>
  <si>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</si>
  <si>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</si>
  <si>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</si>
  <si>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</si>
  <si>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</si>
  <si>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</si>
  <si>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</si>
  <si>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</si>
  <si>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</si>
  <si>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</si>
  <si>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</si>
  <si>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</si>
  <si>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</si>
  <si>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</si>
  <si>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</si>
  <si>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</si>
  <si>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</si>
  <si>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</si>
  <si>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</si>
  <si>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</si>
  <si>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</si>
  <si>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</si>
  <si>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</si>
  <si>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</si>
  <si>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</si>
  <si>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</si>
  <si>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</si>
  <si>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</si>
  <si>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</si>
  <si>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</si>
  <si>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</si>
  <si>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</si>
  <si>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</si>
  <si>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</si>
  <si>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</si>
  <si>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</si>
  <si>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</si>
  <si>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</si>
  <si>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</si>
  <si>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</si>
  <si>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</si>
  <si>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</si>
  <si>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</si>
  <si>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</si>
  <si>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</si>
  <si>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</si>
  <si>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</si>
  <si>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</si>
  <si>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</si>
  <si>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</si>
  <si>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</si>
  <si>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</si>
  <si>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</si>
  <si>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</si>
  <si>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</si>
  <si>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</si>
  <si>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</si>
  <si>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</si>
  <si>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</si>
  <si>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</si>
  <si>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</si>
  <si>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</si>
  <si>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</si>
  <si>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</si>
  <si>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</si>
  <si>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</si>
  <si>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</si>
  <si>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</si>
  <si>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</si>
  <si>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</si>
  <si>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</si>
  <si>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</si>
  <si>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</si>
  <si>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</si>
  <si>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</si>
  <si>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</si>
  <si>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</si>
  <si>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</si>
  <si>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</si>
  <si>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</si>
  <si>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</si>
  <si>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</si>
  <si>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</si>
  <si>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</si>
  <si>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</si>
  <si>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</si>
  <si>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</si>
  <si>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</si>
  <si>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</si>
  <si>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</si>
  <si>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</si>
  <si>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</si>
  <si>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</si>
  <si>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</si>
  <si>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</si>
  <si>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</si>
  <si>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</si>
  <si>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</si>
  <si>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</si>
  <si>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</si>
  <si>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</si>
  <si>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</si>
  <si>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</si>
  <si>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</si>
  <si>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</si>
  <si>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</si>
  <si>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</si>
  <si>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</si>
  <si>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</si>
  <si>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</si>
  <si>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</si>
  <si>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</si>
  <si>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</si>
  <si>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</si>
  <si>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</si>
  <si>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</si>
  <si>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</si>
  <si>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</si>
  <si>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</si>
  <si>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</si>
  <si>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</si>
  <si>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</si>
  <si>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</si>
  <si>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</si>
  <si>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</si>
  <si>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</si>
  <si>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</si>
  <si>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</si>
  <si>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</si>
  <si>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</si>
  <si>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</si>
  <si>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</si>
  <si>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</si>
  <si>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</si>
  <si>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</si>
  <si>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</si>
  <si>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</si>
  <si>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</si>
  <si>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</si>
  <si>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</si>
  <si>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</si>
  <si>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</si>
  <si>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</si>
  <si>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</si>
  <si>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</si>
  <si>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</si>
  <si>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</si>
  <si>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</si>
  <si>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</si>
  <si>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</si>
  <si>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</si>
  <si>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</si>
  <si>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</si>
  <si>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</si>
  <si>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</si>
  <si>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</si>
  <si>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</si>
  <si>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</si>
  <si>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</si>
  <si>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</si>
  <si>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</si>
  <si>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</si>
  <si>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</si>
  <si>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</si>
  <si>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</si>
  <si>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</si>
  <si>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</si>
  <si>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</si>
  <si>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</si>
  <si>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</si>
  <si>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</si>
  <si>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</si>
  <si>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</si>
  <si>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</si>
  <si>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</si>
  <si>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</si>
  <si>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</si>
  <si>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</si>
  <si>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</si>
  <si>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</si>
  <si>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</si>
  <si>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</si>
  <si>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</si>
  <si>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</si>
  <si>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</si>
  <si>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</si>
  <si>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</si>
  <si>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</si>
  <si>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</si>
  <si>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</si>
  <si>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</si>
  <si>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</si>
  <si>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</si>
  <si>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</si>
  <si>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</si>
  <si>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</si>
  <si>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</si>
  <si>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</si>
  <si>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</si>
  <si>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</si>
  <si>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</si>
  <si>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</si>
  <si>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</si>
  <si>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</si>
  <si>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</si>
  <si>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</si>
  <si>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</si>
  <si>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</si>
  <si>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</si>
  <si>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</si>
  <si>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</si>
  <si>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</si>
  <si>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</si>
  <si>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</si>
  <si>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</si>
  <si>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</si>
  <si>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</si>
  <si>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</si>
  <si>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</si>
  <si>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</si>
  <si>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</si>
  <si>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</si>
  <si>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</si>
  <si>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</si>
  <si>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</si>
  <si>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</si>
  <si>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</si>
  <si>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</si>
  <si>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</si>
  <si>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</si>
  <si>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</si>
  <si>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</si>
  <si>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</si>
  <si>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</si>
  <si>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</si>
  <si>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</si>
  <si>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</si>
  <si>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</si>
  <si>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</si>
  <si>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</si>
  <si>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</si>
  <si>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</si>
  <si>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</si>
  <si>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</si>
  <si>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</si>
  <si>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</si>
  <si>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</si>
  <si>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</si>
  <si>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</si>
  <si>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</si>
  <si>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</si>
  <si>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</si>
  <si>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</si>
  <si>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</si>
  <si>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</si>
  <si>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</si>
  <si>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</si>
  <si>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</si>
  <si>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</si>
  <si>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</si>
  <si>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</si>
  <si>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</si>
  <si>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</si>
  <si>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</si>
  <si>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</si>
  <si>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</si>
  <si>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</si>
  <si>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</si>
  <si>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</si>
  <si>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</si>
  <si>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</si>
  <si>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</si>
  <si>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</si>
  <si>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</si>
  <si>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</si>
  <si>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</si>
  <si>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</si>
  <si>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</si>
  <si>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</si>
  <si>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</si>
  <si>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</si>
  <si>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</si>
  <si>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</si>
  <si>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</si>
  <si>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</si>
  <si>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</si>
  <si>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</si>
  <si>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</si>
  <si>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</si>
  <si>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</si>
  <si>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</si>
  <si>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</si>
  <si>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</si>
  <si>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</si>
  <si>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</si>
  <si>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</si>
  <si>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</si>
  <si>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</si>
  <si>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</si>
  <si>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</si>
  <si>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</si>
  <si>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</si>
  <si>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</si>
  <si>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</si>
  <si>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</si>
  <si>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</si>
  <si>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</si>
  <si>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</si>
  <si>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</si>
  <si>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</si>
  <si>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</si>
  <si>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</si>
  <si>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</si>
  <si>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</si>
  <si>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</si>
  <si>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</si>
  <si>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</si>
  <si>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</si>
  <si>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</si>
  <si>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</si>
  <si>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</si>
  <si>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</si>
  <si>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</si>
  <si>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</si>
  <si>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</si>
  <si>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</si>
  <si>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</si>
  <si>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</si>
  <si>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</si>
  <si>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</si>
  <si>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</si>
  <si>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</si>
  <si>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</si>
  <si>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</si>
  <si>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</si>
  <si>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</si>
  <si>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</si>
  <si>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</si>
  <si>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</si>
  <si>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</si>
  <si>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</si>
  <si>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</si>
  <si>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</si>
  <si>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</si>
  <si>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</si>
  <si>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</si>
  <si>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</si>
  <si>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</si>
  <si>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</si>
  <si>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</si>
  <si>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</si>
  <si>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</si>
  <si>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</si>
  <si>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</si>
  <si>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</si>
  <si>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</si>
  <si>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</si>
  <si>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</si>
  <si>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</si>
  <si>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</si>
  <si>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</si>
  <si>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</si>
  <si>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</si>
  <si>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</si>
  <si>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</si>
  <si>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</si>
  <si>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</si>
  <si>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</si>
  <si>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</si>
  <si>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</si>
  <si>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</si>
  <si>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</si>
  <si>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</si>
  <si>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</si>
  <si>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</si>
  <si>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</si>
  <si>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</si>
  <si>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</si>
  <si>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</si>
  <si>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</si>
  <si>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</si>
  <si>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</si>
  <si>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</si>
  <si>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</si>
  <si>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</si>
  <si>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</si>
  <si>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</si>
  <si>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</si>
  <si>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</si>
  <si>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</si>
  <si>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</si>
  <si>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</si>
  <si>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</si>
  <si>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</si>
  <si>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</si>
  <si>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</si>
  <si>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</si>
  <si>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</si>
  <si>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</si>
  <si>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</si>
  <si>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</si>
  <si>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</si>
  <si>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</si>
  <si>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</si>
  <si>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</si>
  <si>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</si>
  <si>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</si>
  <si>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</si>
  <si>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</si>
  <si>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</si>
  <si>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</si>
  <si>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</si>
  <si>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</si>
  <si>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</si>
  <si>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</si>
  <si>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</si>
  <si>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</si>
  <si>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</si>
  <si>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</si>
  <si>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</si>
  <si>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</si>
  <si>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</si>
  <si>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</si>
  <si>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</si>
  <si>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</si>
  <si>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</si>
  <si>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</si>
  <si>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</si>
  <si>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</si>
  <si>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</si>
  <si>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</si>
  <si>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</si>
  <si>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</si>
  <si>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</si>
  <si>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</si>
  <si>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</si>
  <si>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</si>
  <si>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</si>
  <si>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</si>
  <si>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</si>
  <si>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</si>
  <si>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</si>
  <si>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</si>
  <si>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</si>
  <si>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</si>
  <si>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</si>
  <si>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</si>
  <si>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</si>
  <si>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</si>
  <si>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</si>
  <si>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</si>
  <si>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</si>
  <si>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</si>
  <si>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</si>
  <si>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</si>
  <si>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</si>
  <si>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</si>
  <si>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</si>
  <si>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</si>
  <si>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</si>
  <si>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</si>
  <si>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</si>
  <si>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</si>
  <si>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</si>
  <si>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</si>
  <si>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</si>
  <si>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</si>
  <si>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</si>
  <si>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</si>
  <si>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</si>
  <si>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</si>
  <si>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</si>
  <si>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</si>
  <si>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</si>
  <si>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</si>
  <si>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</si>
  <si>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</si>
  <si>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</si>
  <si>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</si>
  <si>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</si>
  <si>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</si>
  <si>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</si>
  <si>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</si>
  <si>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</si>
  <si>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</si>
  <si>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</si>
  <si>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</si>
  <si>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</si>
  <si>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</si>
  <si>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</si>
  <si>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</si>
  <si>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</si>
  <si>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</si>
  <si>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</si>
  <si>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</si>
  <si>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</si>
  <si>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</si>
  <si>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</si>
  <si>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</si>
  <si>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</si>
  <si>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</si>
  <si>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</si>
  <si>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</si>
  <si>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</si>
  <si>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</si>
  <si>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</si>
  <si>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</si>
  <si>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</si>
  <si>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</si>
  <si>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</si>
  <si>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</si>
  <si>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</si>
  <si>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</si>
  <si>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</si>
  <si>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</si>
  <si>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</si>
  <si>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</si>
  <si>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</si>
  <si>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</si>
  <si>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</si>
  <si>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</si>
  <si>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</si>
  <si>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</si>
  <si>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</si>
  <si>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</si>
  <si>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</si>
  <si>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</si>
  <si>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</si>
  <si>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</si>
  <si>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</si>
  <si>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</si>
  <si>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</si>
  <si>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</si>
  <si>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</si>
  <si>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</si>
  <si>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</si>
  <si>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</si>
  <si>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</si>
  <si>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</si>
  <si>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</si>
  <si>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</si>
  <si>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</si>
  <si>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</si>
  <si>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</si>
  <si>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</si>
  <si>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</si>
  <si>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</si>
  <si>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</si>
  <si>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</si>
  <si>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</si>
  <si>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</si>
  <si>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</si>
  <si>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</si>
  <si>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</si>
  <si>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</si>
  <si>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</si>
  <si>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</si>
  <si>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</si>
  <si>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</si>
  <si>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</si>
  <si>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</si>
  <si>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</si>
  <si>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</si>
  <si>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</si>
  <si>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</si>
  <si>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</si>
  <si>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</si>
  <si>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</si>
  <si>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</si>
  <si>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</si>
  <si>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</si>
  <si>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</si>
  <si>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</si>
  <si>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</si>
  <si>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</si>
  <si>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</si>
  <si>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</si>
  <si>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</si>
  <si>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</si>
  <si>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</si>
  <si>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</si>
  <si>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</si>
  <si>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</si>
  <si>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</si>
  <si>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</si>
  <si>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</si>
  <si>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</si>
  <si>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</si>
  <si>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</si>
  <si>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</si>
  <si>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</si>
  <si>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</si>
  <si>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</si>
  <si>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</si>
  <si>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</si>
  <si>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</si>
  <si>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</si>
  <si>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</si>
  <si>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</si>
  <si>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</si>
  <si>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</si>
  <si>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</si>
  <si>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</si>
  <si>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</si>
  <si>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</si>
  <si>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</si>
  <si>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</si>
  <si>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</si>
  <si>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</si>
  <si>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</si>
  <si>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</si>
  <si>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</si>
  <si>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</si>
  <si>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</si>
  <si>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</si>
  <si>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</si>
  <si>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</si>
  <si>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</si>
  <si>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</si>
  <si>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</si>
  <si>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</si>
  <si>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</si>
  <si>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</si>
  <si>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</si>
  <si>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</si>
  <si>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</si>
  <si>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</si>
  <si>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</si>
  <si>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</si>
  <si>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</si>
  <si>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</si>
  <si>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</si>
  <si>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</si>
  <si>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</si>
  <si>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</si>
  <si>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</si>
  <si>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</si>
  <si>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</si>
  <si>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</si>
  <si>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</si>
  <si>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</si>
  <si>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</si>
  <si>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</si>
  <si>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</si>
  <si>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</si>
  <si>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</si>
  <si>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</si>
  <si>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</si>
  <si>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</si>
  <si>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</si>
  <si>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</si>
  <si>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</si>
  <si>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</si>
  <si>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</si>
  <si>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</si>
  <si>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</si>
  <si>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</si>
  <si>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</si>
  <si>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</si>
  <si>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</si>
  <si>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</si>
  <si>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</si>
  <si>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</si>
  <si>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</si>
  <si>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</si>
  <si>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</si>
  <si>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</si>
  <si>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</si>
  <si>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</si>
  <si>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</si>
  <si>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</si>
  <si>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</si>
  <si>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</si>
  <si>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</si>
  <si>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</si>
  <si>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</si>
  <si>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</si>
  <si>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</si>
  <si>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</si>
  <si>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</si>
  <si>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</si>
  <si>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</si>
  <si>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</si>
  <si>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</si>
  <si>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</si>
  <si>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</si>
  <si>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</si>
  <si>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</si>
  <si>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</si>
  <si>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</si>
  <si>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</si>
  <si>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</si>
  <si>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</si>
  <si>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</si>
  <si>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</si>
  <si>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</si>
  <si>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</si>
  <si>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</si>
  <si>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</si>
  <si>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</si>
  <si>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</si>
  <si>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</si>
  <si>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</si>
  <si>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</si>
  <si>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</si>
  <si>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</si>
  <si>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</si>
  <si>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</si>
  <si>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</si>
  <si>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</si>
  <si>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</si>
  <si>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</si>
  <si>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</si>
  <si>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</si>
  <si>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</si>
  <si>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</si>
  <si>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</si>
  <si>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</si>
  <si>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</si>
  <si>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</si>
  <si>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</si>
  <si>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</si>
  <si>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</si>
  <si>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</si>
  <si>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</si>
  <si>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</si>
  <si>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</si>
  <si>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</si>
  <si>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</si>
  <si>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</si>
  <si>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</si>
  <si>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</si>
  <si>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</si>
  <si>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</si>
  <si>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</si>
  <si>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</si>
  <si>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</si>
  <si>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</si>
  <si>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</si>
  <si>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</si>
  <si>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</si>
  <si>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</si>
  <si>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</si>
  <si>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</si>
  <si>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</si>
  <si>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</si>
  <si>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</si>
  <si>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</si>
  <si>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</si>
  <si>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</si>
  <si>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</si>
  <si>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</si>
  <si>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</si>
  <si>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</si>
  <si>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</si>
  <si>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</si>
  <si>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</si>
  <si>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</si>
  <si>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</si>
  <si>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</si>
  <si>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</si>
  <si>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</si>
  <si>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</si>
  <si>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</si>
  <si>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</si>
  <si>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</si>
  <si>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</si>
  <si>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</si>
  <si>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</si>
  <si>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</si>
  <si>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</si>
  <si>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</si>
  <si>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</si>
  <si>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</si>
  <si>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</si>
  <si>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</si>
  <si>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</si>
  <si>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</si>
  <si>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</si>
  <si>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</si>
  <si>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</si>
  <si>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</si>
  <si>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</si>
  <si>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</si>
  <si>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</si>
  <si>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</si>
  <si>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</si>
  <si>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</si>
  <si>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</si>
  <si>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</si>
  <si>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</si>
  <si>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</si>
  <si>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</si>
  <si>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</si>
  <si>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</si>
  <si>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</si>
  <si>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</si>
  <si>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</si>
  <si>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</si>
  <si>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</si>
  <si>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</si>
  <si>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</si>
  <si>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</si>
  <si>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</si>
  <si>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</si>
  <si>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</si>
  <si>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</si>
  <si>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</si>
  <si>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</si>
  <si>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</si>
  <si>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</si>
  <si>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</si>
  <si>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</si>
  <si>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</si>
  <si>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</si>
  <si>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</si>
  <si>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</si>
  <si>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</si>
  <si>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</si>
  <si>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</si>
  <si>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</si>
  <si>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</si>
  <si>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</si>
  <si>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</si>
  <si>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</si>
  <si>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</si>
  <si>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</si>
  <si>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</si>
  <si>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</si>
  <si>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</si>
  <si>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</si>
  <si>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</si>
  <si>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</si>
  <si>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</si>
  <si>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</si>
  <si>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</si>
  <si>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</si>
  <si>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</si>
  <si>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</si>
  <si>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</si>
  <si>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</si>
  <si>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</si>
  <si>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</si>
  <si>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</si>
  <si>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</si>
  <si>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</si>
  <si>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</si>
  <si>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</si>
  <si>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</si>
  <si>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</si>
  <si>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</si>
  <si>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</si>
  <si>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</si>
  <si>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</si>
  <si>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</si>
  <si>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</si>
  <si>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</si>
  <si>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</si>
  <si>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</si>
  <si>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</si>
  <si>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</si>
  <si>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</si>
  <si>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</si>
  <si>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</si>
  <si>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</si>
  <si>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</si>
  <si>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</si>
  <si>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</si>
  <si>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</si>
  <si>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</si>
  <si>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</si>
  <si>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</si>
  <si>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</si>
  <si>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</si>
  <si>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</si>
  <si>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</si>
  <si>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</si>
  <si>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</si>
  <si>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</si>
  <si>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</si>
  <si>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</si>
  <si>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</si>
  <si>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</si>
  <si>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</si>
  <si>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</si>
  <si>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</si>
  <si>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</si>
  <si>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</si>
  <si>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</si>
  <si>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</si>
  <si>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</si>
  <si>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</si>
  <si>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</si>
  <si>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</si>
  <si>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</si>
  <si>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</si>
  <si>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</si>
  <si>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</si>
  <si>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</si>
  <si>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</si>
  <si>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</si>
  <si>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</si>
  <si>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</si>
  <si>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</si>
  <si>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</si>
  <si>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</si>
  <si>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</si>
  <si>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</si>
  <si>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</si>
  <si>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</si>
  <si>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</si>
  <si>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</si>
  <si>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</si>
  <si>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</si>
  <si>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</si>
  <si>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</si>
  <si>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</si>
  <si>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</si>
  <si>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</si>
  <si>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</si>
  <si>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</si>
  <si>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</si>
  <si>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</si>
  <si>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</si>
  <si>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</si>
  <si>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</si>
  <si>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</si>
  <si>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</si>
  <si>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</si>
  <si>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</si>
  <si>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</si>
  <si>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</si>
  <si>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</si>
  <si>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</si>
  <si>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</si>
  <si>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</si>
  <si>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</si>
  <si>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</si>
  <si>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</si>
  <si>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</si>
  <si>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</si>
  <si>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</si>
  <si>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</si>
  <si>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</si>
  <si>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</si>
  <si>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</si>
  <si>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</si>
  <si>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</si>
  <si>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</si>
  <si>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</si>
  <si>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</si>
  <si>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</si>
  <si>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</si>
  <si>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</si>
  <si>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</si>
  <si>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</si>
  <si>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</si>
  <si>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</si>
  <si>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</si>
  <si>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</si>
  <si>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</si>
  <si>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</si>
  <si>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</si>
  <si>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</si>
  <si>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</si>
  <si>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</si>
  <si>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</si>
  <si>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</si>
  <si>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</si>
  <si>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</si>
  <si>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</si>
  <si>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</si>
  <si>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</si>
  <si>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</si>
  <si>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</si>
  <si>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</si>
  <si>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</si>
  <si>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</si>
  <si>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</si>
  <si>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</si>
  <si>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</si>
  <si>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</si>
  <si>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</si>
  <si>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</si>
  <si>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</si>
  <si>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</si>
  <si>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</si>
  <si>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</si>
  <si>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</si>
  <si>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</si>
  <si>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</si>
  <si>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</si>
  <si>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</si>
  <si>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</si>
  <si>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</si>
  <si>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</si>
  <si>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</si>
  <si>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</si>
  <si>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</si>
  <si>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</si>
  <si>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</si>
  <si>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</si>
  <si>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</si>
  <si>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</si>
  <si>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</si>
  <si>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</si>
  <si>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</si>
  <si>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</si>
  <si>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</si>
  <si>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</si>
  <si>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</si>
  <si>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</si>
  <si>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</si>
  <si>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</si>
  <si>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</si>
  <si>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</si>
  <si>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</si>
  <si>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</si>
  <si>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</si>
  <si>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</si>
  <si>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</si>
  <si>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</si>
  <si>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</si>
  <si>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</si>
  <si>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</si>
  <si>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</si>
  <si>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</si>
  <si>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</si>
  <si>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</si>
  <si>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</si>
  <si>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</si>
  <si>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</si>
  <si>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</si>
  <si>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</si>
  <si>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</si>
  <si>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</si>
  <si>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</si>
  <si>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</si>
  <si>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</si>
  <si>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</si>
  <si>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</si>
  <si>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</si>
  <si>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</si>
  <si>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</si>
  <si>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</si>
  <si>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</si>
  <si>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</si>
  <si>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</si>
  <si>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</si>
  <si>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</si>
  <si>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</si>
  <si>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</si>
  <si>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</si>
  <si>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</si>
  <si>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</si>
  <si>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</si>
  <si>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</si>
  <si>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</si>
  <si>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</si>
  <si>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</si>
  <si>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</si>
  <si>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</si>
  <si>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</si>
  <si>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</si>
  <si>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</si>
  <si>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</si>
  <si>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</si>
  <si>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</si>
  <si>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</si>
  <si>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</si>
  <si>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</si>
  <si>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</si>
  <si>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</si>
  <si>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</si>
  <si>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</si>
  <si>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</si>
  <si>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</si>
  <si>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</si>
  <si>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</si>
  <si>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</si>
  <si>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</si>
  <si>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</si>
  <si>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</si>
  <si>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</si>
  <si>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</si>
  <si>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</si>
  <si>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</si>
  <si>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</si>
  <si>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</si>
  <si>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</si>
  <si>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</si>
  <si>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</si>
  <si>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</si>
  <si>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</si>
  <si>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</si>
  <si>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</si>
  <si>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</si>
  <si>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</si>
  <si>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</si>
  <si>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</si>
  <si>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</si>
  <si>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</si>
  <si>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</si>
  <si>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</si>
  <si>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</si>
  <si>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</si>
  <si>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</si>
  <si>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</si>
  <si>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</si>
  <si>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</si>
  <si>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</si>
  <si>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</si>
  <si>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</si>
  <si>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</si>
  <si>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</si>
  <si>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</si>
  <si>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</si>
  <si>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</si>
  <si>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</si>
  <si>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</si>
  <si>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</si>
  <si>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</si>
  <si>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</si>
  <si>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</si>
  <si>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</si>
  <si>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</si>
  <si>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</si>
  <si>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</si>
  <si>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</si>
  <si>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</si>
  <si>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</si>
  <si>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</si>
  <si>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</si>
  <si>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</si>
  <si>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</si>
  <si>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</si>
  <si>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</si>
  <si>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</si>
  <si>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</si>
  <si>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</si>
  <si>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</si>
  <si>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</si>
  <si>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</si>
  <si>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</si>
  <si>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</si>
  <si>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</si>
  <si>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</si>
  <si>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</si>
  <si>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</si>
  <si>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</si>
  <si>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</si>
  <si>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</si>
  <si>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</si>
  <si>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</si>
  <si>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</si>
  <si>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</si>
  <si>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</si>
  <si>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</si>
  <si>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</si>
  <si>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</si>
  <si>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</si>
  <si>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</si>
  <si>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</si>
  <si>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</si>
  <si>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</si>
  <si>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</si>
  <si>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</si>
  <si>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</si>
  <si>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</si>
  <si>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</si>
  <si>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</si>
  <si>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</si>
  <si>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</si>
  <si>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</si>
  <si>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</si>
  <si>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</si>
  <si>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</si>
  <si>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</si>
  <si>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</si>
  <si>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</si>
  <si>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</si>
  <si>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</si>
  <si>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</si>
  <si>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</si>
  <si>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</si>
  <si>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</si>
  <si>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</si>
  <si>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</si>
  <si>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</si>
  <si>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</si>
  <si>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</si>
  <si>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</si>
  <si>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</si>
  <si>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</si>
  <si>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</si>
  <si>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</si>
  <si>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</si>
  <si>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</si>
  <si>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</si>
  <si>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</si>
  <si>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</si>
  <si>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</si>
  <si>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</si>
  <si>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</si>
  <si>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</si>
  <si>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</si>
  <si>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</si>
  <si>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</si>
  <si>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</si>
  <si>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</si>
  <si>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</si>
  <si>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</si>
  <si>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</si>
  <si>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</si>
  <si>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</si>
  <si>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</si>
  <si>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</si>
  <si>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</si>
  <si>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</si>
  <si>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</si>
  <si>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</si>
  <si>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</si>
  <si>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</si>
  <si>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</si>
  <si>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</si>
  <si>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</si>
  <si>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</si>
  <si>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</si>
  <si>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</si>
  <si>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</si>
  <si>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</si>
  <si>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</si>
  <si>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</si>
  <si>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</si>
  <si>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</si>
  <si>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</si>
  <si>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</si>
  <si>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</si>
  <si>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</si>
  <si>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</si>
  <si>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</si>
  <si>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</si>
  <si>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</si>
  <si>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</si>
  <si>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</si>
  <si>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</si>
  <si>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</si>
  <si>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</si>
  <si>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</si>
  <si>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</si>
  <si>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</si>
  <si>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</si>
  <si>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</si>
  <si>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</si>
  <si>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</si>
  <si>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</si>
  <si>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</si>
  <si>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</si>
  <si>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</si>
  <si>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</si>
  <si>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</si>
  <si>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</si>
  <si>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</si>
  <si>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</si>
  <si>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</si>
  <si>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</si>
  <si>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</si>
  <si>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</si>
  <si>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</si>
  <si>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</si>
  <si>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</si>
  <si>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</si>
  <si>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</si>
  <si>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</si>
  <si>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</si>
  <si>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</si>
  <si>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</si>
  <si>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</si>
  <si>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</si>
  <si>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</si>
  <si>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</si>
  <si>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</si>
  <si>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</si>
  <si>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</si>
  <si>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</si>
  <si>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</si>
  <si>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</si>
  <si>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</si>
  <si>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</si>
  <si>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</si>
  <si>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</si>
  <si>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</si>
  <si>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</si>
  <si>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</si>
  <si>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</si>
  <si>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</si>
  <si>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</si>
  <si>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</si>
  <si>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</si>
  <si>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</si>
  <si>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</si>
  <si>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</si>
  <si>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</si>
  <si>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</si>
  <si>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</si>
  <si>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</si>
  <si>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</si>
  <si>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</si>
  <si>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</si>
  <si>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</si>
  <si>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</si>
  <si>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</si>
  <si>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</si>
  <si>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</si>
  <si>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</si>
  <si>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</si>
  <si>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</si>
  <si>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</si>
  <si>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</si>
  <si>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</si>
  <si>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</si>
  <si>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</si>
  <si>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</si>
  <si>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</si>
  <si>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</si>
  <si>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</si>
  <si>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</si>
  <si>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</si>
  <si>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</si>
  <si>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</si>
  <si>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</si>
  <si>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</si>
  <si>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</si>
  <si>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</si>
  <si>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</si>
  <si>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</si>
  <si>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</si>
  <si>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</si>
  <si>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</si>
  <si>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</si>
  <si>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</si>
  <si>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</si>
  <si>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</si>
  <si>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</si>
  <si>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</si>
  <si>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</si>
  <si>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</si>
  <si>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</si>
  <si>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</si>
  <si>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</si>
  <si>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</si>
  <si>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</si>
  <si>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</si>
  <si>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</si>
  <si>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</si>
  <si>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</si>
  <si>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</si>
  <si>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</si>
  <si>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</si>
  <si>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</si>
  <si>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</si>
  <si>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</si>
  <si>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</si>
  <si>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</si>
  <si>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</si>
  <si>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</si>
  <si>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</si>
  <si>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</si>
  <si>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</si>
  <si>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</si>
  <si>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</si>
  <si>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</si>
  <si>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</si>
  <si>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</si>
  <si>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</si>
  <si>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</si>
  <si>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</si>
  <si>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</si>
  <si>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</si>
  <si>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</si>
  <si>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</si>
  <si>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</si>
  <si>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</si>
  <si>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</si>
  <si>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</si>
  <si>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</si>
  <si>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</si>
  <si>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</si>
  <si>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</si>
  <si>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</si>
  <si>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</si>
  <si>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</si>
  <si>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</si>
  <si>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</si>
  <si>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</si>
  <si>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</si>
  <si>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</si>
  <si>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</si>
  <si>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</si>
  <si>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</si>
  <si>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</si>
  <si>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</si>
  <si>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</si>
  <si>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</si>
  <si>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</si>
  <si>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</si>
  <si>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</si>
  <si>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</si>
  <si>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</si>
  <si>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</si>
  <si>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</si>
  <si>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</si>
  <si>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</si>
  <si>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</si>
  <si>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</si>
  <si>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</si>
  <si>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</si>
  <si>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</si>
  <si>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</si>
  <si>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</si>
  <si>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</si>
  <si>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</si>
  <si>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</si>
  <si>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</si>
  <si>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</si>
  <si>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</si>
  <si>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</si>
  <si>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</si>
  <si>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</si>
  <si>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</si>
  <si>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</si>
  <si>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</si>
  <si>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</si>
  <si>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</si>
  <si>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</si>
  <si>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</si>
  <si>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</si>
  <si>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</si>
  <si>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</si>
  <si>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</si>
  <si>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</si>
  <si>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</si>
  <si>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</si>
  <si>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</si>
  <si>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</si>
  <si>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</si>
  <si>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</si>
  <si>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</si>
  <si>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</si>
  <si>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</si>
  <si>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</si>
  <si>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</si>
  <si>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</si>
  <si>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</si>
  <si>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</si>
  <si>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</si>
  <si>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</si>
  <si>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</si>
  <si>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</si>
  <si>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</si>
  <si>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</si>
  <si>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</si>
  <si>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</si>
  <si>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</si>
  <si>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</si>
  <si>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</si>
  <si>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</si>
  <si>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</si>
  <si>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</si>
  <si>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</si>
  <si>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</si>
  <si>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</si>
  <si>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</si>
  <si>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</si>
  <si>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</si>
  <si>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</si>
  <si>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</si>
  <si>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</si>
  <si>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</si>
  <si>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</si>
  <si>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</si>
  <si>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</si>
  <si>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</si>
  <si>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</si>
  <si>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</si>
  <si>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</si>
  <si>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</si>
  <si>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</si>
  <si>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</si>
  <si>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</si>
  <si>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</si>
  <si>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</si>
  <si>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</si>
  <si>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</si>
  <si>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</si>
  <si>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</si>
  <si>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</si>
  <si>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</si>
  <si>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</si>
  <si>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</si>
  <si>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</si>
  <si>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</si>
  <si>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</si>
  <si>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</si>
  <si>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</si>
  <si>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</si>
  <si>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</si>
  <si>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</si>
  <si>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</si>
  <si>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</si>
  <si>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</si>
  <si>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</si>
  <si>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</si>
  <si>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</si>
  <si>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</si>
  <si>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</si>
  <si>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</si>
  <si>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</si>
  <si>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</si>
  <si>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</si>
  <si>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</si>
  <si>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</si>
  <si>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</si>
  <si>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</si>
  <si>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</si>
  <si>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</si>
  <si>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</si>
  <si>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</si>
  <si>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</si>
  <si>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</si>
  <si>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</si>
  <si>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</si>
  <si>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</si>
  <si>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</si>
  <si>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</si>
  <si>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</si>
  <si>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</si>
  <si>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</si>
  <si>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</si>
  <si>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</si>
  <si>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</si>
  <si>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</si>
  <si>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</si>
  <si>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</si>
  <si>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</si>
  <si>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</si>
  <si>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</si>
  <si>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</si>
  <si>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</si>
  <si>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</si>
  <si>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</si>
  <si>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</si>
  <si>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</si>
  <si>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</si>
  <si>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</si>
  <si>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</si>
  <si>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</si>
  <si>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</si>
  <si>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</si>
  <si>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</si>
  <si>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</si>
  <si>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</si>
  <si>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</si>
  <si>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</si>
  <si>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</si>
  <si>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</si>
  <si>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</si>
  <si>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</si>
  <si>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</si>
  <si>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</si>
  <si>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</si>
  <si>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</si>
  <si>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</si>
  <si>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</si>
  <si>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</si>
  <si>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</si>
  <si>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</si>
  <si>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</si>
  <si>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</si>
  <si>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</si>
  <si>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</si>
  <si>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</si>
  <si>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</si>
  <si>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</si>
  <si>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</si>
  <si>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</si>
  <si>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</si>
  <si>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</si>
  <si>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</si>
  <si>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</si>
  <si>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</si>
  <si>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</si>
  <si>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</si>
  <si>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</si>
  <si>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</si>
  <si>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</si>
  <si>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</si>
  <si>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</si>
  <si>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</si>
  <si>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</si>
  <si>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</si>
  <si>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</si>
  <si>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</si>
  <si>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</si>
  <si>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</si>
  <si>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</si>
  <si>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</si>
  <si>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</si>
  <si>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</si>
  <si>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</si>
  <si>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</si>
  <si>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</si>
  <si>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</si>
  <si>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</si>
  <si>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</si>
  <si>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</si>
  <si>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</si>
  <si>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</si>
  <si>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</si>
  <si>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</si>
  <si>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</si>
  <si>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</si>
  <si>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</si>
  <si>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</si>
  <si>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</si>
  <si>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</si>
  <si>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</si>
  <si>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</si>
  <si>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</si>
  <si>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</si>
  <si>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</si>
  <si>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</si>
  <si>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</si>
  <si>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</si>
  <si>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</si>
  <si>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</si>
  <si>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</si>
  <si>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</si>
  <si>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</si>
  <si>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</si>
  <si>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</si>
  <si>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</si>
  <si>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</si>
  <si>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</si>
  <si>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</si>
  <si>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</si>
  <si>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</si>
  <si>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</si>
  <si>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</si>
  <si>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</si>
  <si>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</si>
  <si>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</si>
  <si>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</si>
  <si>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</si>
  <si>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</si>
  <si>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</si>
  <si>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</si>
  <si>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</si>
  <si>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</si>
  <si>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</si>
  <si>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</si>
  <si>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</si>
  <si>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</si>
  <si>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</si>
  <si>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</si>
  <si>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</si>
  <si>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</si>
  <si>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</si>
  <si>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</si>
  <si>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</si>
  <si>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</si>
  <si>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</si>
  <si>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</si>
  <si>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</si>
  <si>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</si>
  <si>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</si>
  <si>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</si>
  <si>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</si>
  <si>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</si>
  <si>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</si>
  <si>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</si>
  <si>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</si>
  <si>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</si>
  <si>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</si>
  <si>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</si>
  <si>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</si>
  <si>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</si>
  <si>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</si>
  <si>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</si>
  <si>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</si>
  <si>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</si>
  <si>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</si>
  <si>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</si>
  <si>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</si>
  <si>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</si>
  <si>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</si>
  <si>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</si>
  <si>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</si>
  <si>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</si>
  <si>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</si>
  <si>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</si>
  <si>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</si>
  <si>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</si>
  <si>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</si>
  <si>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</si>
  <si>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</si>
  <si>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</si>
  <si>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</si>
  <si>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</si>
  <si>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</si>
  <si>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</si>
  <si>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</si>
  <si>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</si>
  <si>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</si>
  <si>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</si>
  <si>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</si>
  <si>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</si>
  <si>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</si>
  <si>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</si>
  <si>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</si>
  <si>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</si>
  <si>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</si>
  <si>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</si>
  <si>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</si>
  <si>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</si>
  <si>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</si>
  <si>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</si>
  <si>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</si>
  <si>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</si>
  <si>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</si>
  <si>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</si>
  <si>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</si>
  <si>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</si>
  <si>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</si>
  <si>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</si>
  <si>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</si>
  <si>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</si>
  <si>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</si>
  <si>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</si>
  <si>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</si>
  <si>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</si>
  <si>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</si>
  <si>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</si>
  <si>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</si>
  <si>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</si>
  <si>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</si>
  <si>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</si>
  <si>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</si>
  <si>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</si>
  <si>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</si>
  <si>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</si>
  <si>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</si>
  <si>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</si>
  <si>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</si>
  <si>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</si>
  <si>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</si>
  <si>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</si>
  <si>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</si>
  <si>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</si>
  <si>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</si>
  <si>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</si>
  <si>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</si>
  <si>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</si>
  <si>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</si>
  <si>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</si>
  <si>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</si>
  <si>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</si>
  <si>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</si>
  <si>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</si>
  <si>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</si>
  <si>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</si>
  <si>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</si>
  <si>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</si>
  <si>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</si>
  <si>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</si>
  <si>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</si>
  <si>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</si>
  <si>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</si>
  <si>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</si>
  <si>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</si>
  <si>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</si>
  <si>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</si>
  <si>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</si>
  <si>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</si>
  <si>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</si>
  <si>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</si>
  <si>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</si>
  <si>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</si>
  <si>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</si>
  <si>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</si>
  <si>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</si>
  <si>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</si>
  <si>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</si>
  <si>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</si>
  <si>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</si>
  <si>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</si>
  <si>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</si>
  <si>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</si>
  <si>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</si>
  <si>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</si>
  <si>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</si>
  <si>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</si>
  <si>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</si>
  <si>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</si>
  <si>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</si>
  <si>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</si>
  <si>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</si>
  <si>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</si>
  <si>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</si>
  <si>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</si>
  <si>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</si>
  <si>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</si>
  <si>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</si>
  <si>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</si>
  <si>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</si>
  <si>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</si>
  <si>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</si>
  <si>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</si>
  <si>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</si>
  <si>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</si>
  <si>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</si>
  <si>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</si>
  <si>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</si>
  <si>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</si>
  <si>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</si>
  <si>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</si>
  <si>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</si>
  <si>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</si>
  <si>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</si>
  <si>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</si>
  <si>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</si>
  <si>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</si>
  <si>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</si>
  <si>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</si>
  <si>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</si>
  <si>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</si>
  <si>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</si>
  <si>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</si>
  <si>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</si>
  <si>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</si>
  <si>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</si>
  <si>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</si>
  <si>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</si>
  <si>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</si>
  <si>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</si>
  <si>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</si>
  <si>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</si>
  <si>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</si>
  <si>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</si>
  <si>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</si>
  <si>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</si>
  <si>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</si>
  <si>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</si>
  <si>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</si>
  <si>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</si>
  <si>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</si>
  <si>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</si>
  <si>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</si>
  <si>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</si>
  <si>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</si>
  <si>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</si>
  <si>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</si>
  <si>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</si>
  <si>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</si>
  <si>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</si>
  <si>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</si>
  <si>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</si>
  <si>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</si>
  <si>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</si>
  <si>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</si>
  <si>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</si>
  <si>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</si>
  <si>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</si>
  <si>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</si>
  <si>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</si>
  <si>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</si>
  <si>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</si>
  <si>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</si>
  <si>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</si>
  <si>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</si>
  <si>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</si>
  <si>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</si>
  <si>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</si>
  <si>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</si>
  <si>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</si>
  <si>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</si>
  <si>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</si>
  <si>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</si>
  <si>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</si>
  <si>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</si>
  <si>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</si>
  <si>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</si>
  <si>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</si>
  <si>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</si>
  <si>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</si>
  <si>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</si>
  <si>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</si>
  <si>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</si>
  <si>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</si>
  <si>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</si>
  <si>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</si>
  <si>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</si>
  <si>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</si>
  <si>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</si>
  <si>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</si>
  <si>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</si>
  <si>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</si>
  <si>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</si>
  <si>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</si>
  <si>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</si>
  <si>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</si>
  <si>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</si>
  <si>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</si>
  <si>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</si>
  <si>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</si>
  <si>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</si>
  <si>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</si>
  <si>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</si>
  <si>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</si>
  <si>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</si>
  <si>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</si>
  <si>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</si>
  <si>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</si>
  <si>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</si>
  <si>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</si>
  <si>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</si>
  <si>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</si>
  <si>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</si>
  <si>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</si>
  <si>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</si>
  <si>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</si>
  <si>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</si>
  <si>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</si>
  <si>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</si>
  <si>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</si>
  <si>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</si>
  <si>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</si>
  <si>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</si>
  <si>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</si>
  <si>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</si>
  <si>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</si>
  <si>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</si>
  <si>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</si>
  <si>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</si>
  <si>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</si>
  <si>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</si>
  <si>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</si>
  <si>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</si>
  <si>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</si>
  <si>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</si>
  <si>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</si>
  <si>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</si>
  <si>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</si>
  <si>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</si>
  <si>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</si>
  <si>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</si>
  <si>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</si>
  <si>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</si>
  <si>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</si>
  <si>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</si>
  <si>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</si>
  <si>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</si>
  <si>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</si>
  <si>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</si>
  <si>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</si>
  <si>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</si>
  <si>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</si>
  <si>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</si>
  <si>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</si>
  <si>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</si>
  <si>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</si>
  <si>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</si>
  <si>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</si>
  <si>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</si>
  <si>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</si>
  <si>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</si>
  <si>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</si>
  <si>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</si>
  <si>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</si>
  <si>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</si>
  <si>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</si>
  <si>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</si>
  <si>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</si>
  <si>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</si>
  <si>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</si>
  <si>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</si>
  <si>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</si>
  <si>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</si>
  <si>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</si>
  <si>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</si>
  <si>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</si>
  <si>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</si>
  <si>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</si>
  <si>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</si>
  <si>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</si>
  <si>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</si>
  <si>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</si>
  <si>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</si>
  <si>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</si>
  <si>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</si>
  <si>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</si>
  <si>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</si>
  <si>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</si>
  <si>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</si>
  <si>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</si>
  <si>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</si>
  <si>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</si>
  <si>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</si>
  <si>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</si>
  <si>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</si>
  <si>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</si>
  <si>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</si>
  <si>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</si>
  <si>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</si>
  <si>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</si>
  <si>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</si>
  <si>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</si>
  <si>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</si>
  <si>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</si>
  <si>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</si>
  <si>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</si>
  <si>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</si>
  <si>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</si>
  <si>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</si>
  <si>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</si>
  <si>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</si>
  <si>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</si>
  <si>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</si>
  <si>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</si>
  <si>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</si>
  <si>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</si>
  <si>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</si>
  <si>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</si>
  <si>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</si>
  <si>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</si>
  <si>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</si>
  <si>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</si>
  <si>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</si>
  <si>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</si>
  <si>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</si>
  <si>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</si>
  <si>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</si>
  <si>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</si>
  <si>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</si>
  <si>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</si>
  <si>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</si>
  <si>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</si>
  <si>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</si>
  <si>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</si>
  <si>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</si>
  <si>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</si>
  <si>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</si>
  <si>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</si>
  <si>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</si>
  <si>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</si>
  <si>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</si>
  <si>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</si>
  <si>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</si>
  <si>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</si>
  <si>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</si>
  <si>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</si>
  <si>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</si>
  <si>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</si>
  <si>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</si>
  <si>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</si>
  <si>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</si>
  <si>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</si>
  <si>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</si>
  <si>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</si>
  <si>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</si>
  <si>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</si>
  <si>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</si>
  <si>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</si>
  <si>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</si>
  <si>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</si>
  <si>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</si>
  <si>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</si>
  <si>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</si>
  <si>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</si>
  <si>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</si>
  <si>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</si>
  <si>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</si>
  <si>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</si>
  <si>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</si>
  <si>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</si>
  <si>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</si>
  <si>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</si>
  <si>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</si>
  <si>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</si>
  <si>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</si>
  <si>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</si>
  <si>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</si>
  <si>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</si>
  <si>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</si>
  <si>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</si>
  <si>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</si>
  <si>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</si>
  <si>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</si>
  <si>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</si>
  <si>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</si>
  <si>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</si>
  <si>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</si>
  <si>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</si>
  <si>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</si>
  <si>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</si>
  <si>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</si>
  <si>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</si>
  <si>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</si>
  <si>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</si>
  <si>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</si>
  <si>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</si>
  <si>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</si>
  <si>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</si>
  <si>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</si>
  <si>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</si>
  <si>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</si>
  <si>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</si>
  <si>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</si>
  <si>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</si>
  <si>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</si>
  <si>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</si>
  <si>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</si>
  <si>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</si>
  <si>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</si>
  <si>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</si>
  <si>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</si>
  <si>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</si>
  <si>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</si>
  <si>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</si>
  <si>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</si>
  <si>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</si>
  <si>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</si>
  <si>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</si>
  <si>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</si>
  <si>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</si>
  <si>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</si>
  <si>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</si>
  <si>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</si>
  <si>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</si>
  <si>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</si>
  <si>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</si>
  <si>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</si>
  <si>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</si>
  <si>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</si>
  <si>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</si>
  <si>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</si>
  <si>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</si>
  <si>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</si>
  <si>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</si>
  <si>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</si>
  <si>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</si>
  <si>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</si>
  <si>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</si>
  <si>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</si>
  <si>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</si>
  <si>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</si>
  <si>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</si>
  <si>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</si>
  <si>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</si>
  <si>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</si>
  <si>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</si>
  <si>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</si>
  <si>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</si>
  <si>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</si>
  <si>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</si>
  <si>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</si>
  <si>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</si>
  <si>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</si>
  <si>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</si>
  <si>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</si>
  <si>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</si>
  <si>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</si>
  <si>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</si>
  <si>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</si>
  <si>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</si>
  <si>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</si>
  <si>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</si>
  <si>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</si>
  <si>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</si>
  <si>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</si>
  <si>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</si>
  <si>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</si>
  <si>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</si>
  <si>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</si>
  <si>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</si>
  <si>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</si>
  <si>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</si>
  <si>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</si>
  <si>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</si>
  <si>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</si>
  <si>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</si>
  <si>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</si>
  <si>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</si>
  <si>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</si>
  <si>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</si>
  <si>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</si>
  <si>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</si>
  <si>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</si>
  <si>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</si>
  <si>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</si>
  <si>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</si>
  <si>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</si>
  <si>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</si>
  <si>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</si>
  <si>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</si>
  <si>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</si>
  <si>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</si>
  <si>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</si>
  <si>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</si>
  <si>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</si>
  <si>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</si>
  <si>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</si>
  <si>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</si>
  <si>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</si>
  <si>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</si>
  <si>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</si>
  <si>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</si>
  <si>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</si>
  <si>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</si>
  <si>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</si>
  <si>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</si>
  <si>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</si>
  <si>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</si>
  <si>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</si>
  <si>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</si>
  <si>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</si>
  <si>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</si>
  <si>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</si>
  <si>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</si>
  <si>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</si>
  <si>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</si>
  <si>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</si>
  <si>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</si>
  <si>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</si>
  <si>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</si>
  <si>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</si>
  <si>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</si>
  <si>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</si>
  <si>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</si>
  <si>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</si>
  <si>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</si>
  <si>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</si>
  <si>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</si>
  <si>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</si>
  <si>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</si>
  <si>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</si>
  <si>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</si>
  <si>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</si>
  <si>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</si>
  <si>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</si>
  <si>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</si>
  <si>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</si>
  <si>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</si>
  <si>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</si>
  <si>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</si>
  <si>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</si>
  <si>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</si>
  <si>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</si>
  <si>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</si>
  <si>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</si>
  <si>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</si>
  <si>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</si>
  <si>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</si>
  <si>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</si>
  <si>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</si>
  <si>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</si>
  <si>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</si>
  <si>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</si>
  <si>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</si>
  <si>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</si>
  <si>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</si>
  <si>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</si>
  <si>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</si>
  <si>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</si>
  <si>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</si>
  <si>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</si>
  <si>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</si>
  <si>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</si>
  <si>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</si>
  <si>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</si>
  <si>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</si>
  <si>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</si>
  <si>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</si>
  <si>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</si>
  <si>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</si>
  <si>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</si>
  <si>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</si>
  <si>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</si>
  <si>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</si>
  <si>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</si>
  <si>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</si>
  <si>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</si>
  <si>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</si>
  <si>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</si>
  <si>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</si>
  <si>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</si>
  <si>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</si>
  <si>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</si>
  <si>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</si>
  <si>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</si>
  <si>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</si>
  <si>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</si>
  <si>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</si>
  <si>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</si>
  <si>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</si>
  <si>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</si>
  <si>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</si>
  <si>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</si>
  <si>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</si>
  <si>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</si>
  <si>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</si>
  <si>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</si>
  <si>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</si>
  <si>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</si>
  <si>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</si>
  <si>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</si>
  <si>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</si>
  <si>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</si>
  <si>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</si>
  <si>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</si>
  <si>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</si>
  <si>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</si>
  <si>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</si>
  <si>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</si>
  <si>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</si>
  <si>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</si>
  <si>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</si>
  <si>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</si>
  <si>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</si>
  <si>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</si>
  <si>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</si>
  <si>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</si>
  <si>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</si>
  <si>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</si>
  <si>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</si>
  <si>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</si>
  <si>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</si>
  <si>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</si>
  <si>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</si>
  <si>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</si>
  <si>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</si>
  <si>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</si>
  <si>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</si>
  <si>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</si>
  <si>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</si>
  <si>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</si>
  <si>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</si>
  <si>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</si>
  <si>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</si>
  <si>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</si>
  <si>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</si>
  <si>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</si>
  <si>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</si>
  <si>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</si>
  <si>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</si>
  <si>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</si>
  <si>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</si>
  <si>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</si>
  <si>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</si>
  <si>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</si>
  <si>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</si>
  <si>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</si>
  <si>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</si>
  <si>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</si>
  <si>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</si>
  <si>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</si>
  <si>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</si>
  <si>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</si>
  <si>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</si>
  <si>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</si>
  <si>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</si>
  <si>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</si>
  <si>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</si>
  <si>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</si>
  <si>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</si>
  <si>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</si>
  <si>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</si>
  <si>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</si>
  <si>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</si>
  <si>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</si>
  <si>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</si>
  <si>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</si>
  <si>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</si>
  <si>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</si>
  <si>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</si>
  <si>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</si>
  <si>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</si>
  <si>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</si>
  <si>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</si>
  <si>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</si>
  <si>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</si>
  <si>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</si>
  <si>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</si>
  <si>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</si>
  <si>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</si>
  <si>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</si>
  <si>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</si>
  <si>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</si>
  <si>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</si>
  <si>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</si>
  <si>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</si>
  <si>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</si>
  <si>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</si>
  <si>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</si>
  <si>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</si>
  <si>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</si>
  <si>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</si>
  <si>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</si>
  <si>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</si>
  <si>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</si>
  <si>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</si>
  <si>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</si>
  <si>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</si>
  <si>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</si>
  <si>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</si>
  <si>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</si>
  <si>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</si>
  <si>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</si>
  <si>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</si>
  <si>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</si>
  <si>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</si>
  <si>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</si>
  <si>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</si>
  <si>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</si>
  <si>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</si>
  <si>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</si>
  <si>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</si>
  <si>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</si>
  <si>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</si>
  <si>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</si>
  <si>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</si>
  <si>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</si>
  <si>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</si>
  <si>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</si>
  <si>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</si>
  <si>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</si>
  <si>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</si>
  <si>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</si>
  <si>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</si>
  <si>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</si>
  <si>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</si>
  <si>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</si>
  <si>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</si>
  <si>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</si>
  <si>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</si>
  <si>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</si>
  <si>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</si>
  <si>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</si>
  <si>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</si>
  <si>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</si>
  <si>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</si>
  <si>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</si>
  <si>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</si>
  <si>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</si>
  <si>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</si>
  <si>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</si>
  <si>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</si>
  <si>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</si>
  <si>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</si>
  <si>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</si>
  <si>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</si>
  <si>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</si>
  <si>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</si>
  <si>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</si>
  <si>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</si>
  <si>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</si>
  <si>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</si>
  <si>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</si>
  <si>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</si>
  <si>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</si>
  <si>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</si>
  <si>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</si>
  <si>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</si>
  <si>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</si>
  <si>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</si>
  <si>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</si>
  <si>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</si>
  <si>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</si>
  <si>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</si>
  <si>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</si>
  <si>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</si>
  <si>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</si>
  <si>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</si>
  <si>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</si>
  <si>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</si>
  <si>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</si>
  <si>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</si>
  <si>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</si>
  <si>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</si>
  <si>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</si>
  <si>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</si>
  <si>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</si>
  <si>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</si>
  <si>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</si>
  <si>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</si>
  <si>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</si>
  <si>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</si>
  <si>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</si>
  <si>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</si>
  <si>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</si>
  <si>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</si>
  <si>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</si>
  <si>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</si>
  <si>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</si>
  <si>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</si>
  <si>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</si>
  <si>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</si>
  <si>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</si>
  <si>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</si>
  <si>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</si>
  <si>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</si>
  <si>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</si>
  <si>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</si>
  <si>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</si>
  <si>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</si>
  <si>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</si>
  <si>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</si>
  <si>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</si>
  <si>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</si>
  <si>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</si>
  <si>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</si>
  <si>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</si>
  <si>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</si>
  <si>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</si>
  <si>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</si>
  <si>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</si>
  <si>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</si>
  <si>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</si>
  <si>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</si>
  <si>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</si>
  <si>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</si>
  <si>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</si>
  <si>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</si>
  <si>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</si>
  <si>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</si>
  <si>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</si>
  <si>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</si>
  <si>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</si>
  <si>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</si>
  <si>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</si>
  <si>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</si>
  <si>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</si>
  <si>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</si>
  <si>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</si>
  <si>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</si>
  <si>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</si>
  <si>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</si>
  <si>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</si>
  <si>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</si>
  <si>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</si>
  <si>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</si>
  <si>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</si>
  <si>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</si>
  <si>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</si>
  <si>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</si>
  <si>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</si>
  <si>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</si>
  <si>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</si>
  <si>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</si>
  <si>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</si>
  <si>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</si>
  <si>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</si>
  <si>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</si>
  <si>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</si>
  <si>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</si>
  <si>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</si>
  <si>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</si>
  <si>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</si>
  <si>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</si>
  <si>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</si>
  <si>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</si>
  <si>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</si>
  <si>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</si>
  <si>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</si>
  <si>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</si>
  <si>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</si>
  <si>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</si>
  <si>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</si>
  <si>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</si>
  <si>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</si>
  <si>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</si>
  <si>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</si>
  <si>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</si>
  <si>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</si>
  <si>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</si>
  <si>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</si>
  <si>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</si>
  <si>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</si>
  <si>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</si>
  <si>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</si>
  <si>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</si>
  <si>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</si>
  <si>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</si>
  <si>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</si>
  <si>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</si>
  <si>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</si>
  <si>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</si>
  <si>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</si>
  <si>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</si>
  <si>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</si>
  <si>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</si>
  <si>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</si>
  <si>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</si>
  <si>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</si>
  <si>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</si>
  <si>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</si>
  <si>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</si>
  <si>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</si>
  <si>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</si>
  <si>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</si>
  <si>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</si>
  <si>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</si>
  <si>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</si>
  <si>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</si>
  <si>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</si>
  <si>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</si>
  <si>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</si>
  <si>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</si>
  <si>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</si>
  <si>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</si>
  <si>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</si>
  <si>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</si>
  <si>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</si>
  <si>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</si>
  <si>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</si>
  <si>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</si>
  <si>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</si>
  <si>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</si>
  <si>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</si>
  <si>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</si>
  <si>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</si>
  <si>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</si>
  <si>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</si>
  <si>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</si>
  <si>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</si>
  <si>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</si>
  <si>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</si>
  <si>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</si>
  <si>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</si>
  <si>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</si>
  <si>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</si>
  <si>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</si>
  <si>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</si>
  <si>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</si>
  <si>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</si>
  <si>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</si>
  <si>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</si>
  <si>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</si>
  <si>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</si>
  <si>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</si>
  <si>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</si>
  <si>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</si>
  <si>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</si>
  <si>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</si>
  <si>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</si>
  <si>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</si>
  <si>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</si>
  <si>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</si>
  <si>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</si>
  <si>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</si>
  <si>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</si>
  <si>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</si>
  <si>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</si>
  <si>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</si>
  <si>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</si>
  <si>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</si>
  <si>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</si>
  <si>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</si>
  <si>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</si>
  <si>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</si>
  <si>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</si>
  <si>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</si>
  <si>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</si>
  <si>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</si>
  <si>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</si>
  <si>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</si>
  <si>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</si>
  <si>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</si>
  <si>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</si>
  <si>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</si>
  <si>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</si>
  <si>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</si>
  <si>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</si>
  <si>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</si>
  <si>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</si>
  <si>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</si>
  <si>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</si>
  <si>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</si>
  <si>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</si>
  <si>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</si>
  <si>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</si>
  <si>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</si>
  <si>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</si>
  <si>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</si>
  <si>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</si>
  <si>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</si>
  <si>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</si>
  <si>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</si>
  <si>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</si>
  <si>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</si>
  <si>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</si>
  <si>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</si>
  <si>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</si>
  <si>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</si>
  <si>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</si>
  <si>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</si>
  <si>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</si>
  <si>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</si>
  <si>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</si>
  <si>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</si>
  <si>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</si>
  <si>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</si>
  <si>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</si>
  <si>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</si>
  <si>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</si>
  <si>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</si>
  <si>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</si>
  <si>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</si>
  <si>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</si>
  <si>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</si>
  <si>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</si>
  <si>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</si>
  <si>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</si>
  <si>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</si>
  <si>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</si>
  <si>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</si>
  <si>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</si>
  <si>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</si>
  <si>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</si>
  <si>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</si>
  <si>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</si>
  <si>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</si>
  <si>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</si>
  <si>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</si>
  <si>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</si>
  <si>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</si>
  <si>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</si>
  <si>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</si>
  <si>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</si>
  <si>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</si>
  <si>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</si>
  <si>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</si>
  <si>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</si>
  <si>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</si>
  <si>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</si>
  <si>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</si>
  <si>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</si>
  <si>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</si>
  <si>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</si>
  <si>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</si>
  <si>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</si>
  <si>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</si>
  <si>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</si>
  <si>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</si>
  <si>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</si>
  <si>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</si>
  <si>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</si>
  <si>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</si>
  <si>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</si>
  <si>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</si>
  <si>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</si>
  <si>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</si>
  <si>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</si>
  <si>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</si>
  <si>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</si>
  <si>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</si>
  <si>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</si>
  <si>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</si>
  <si>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</si>
  <si>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</si>
  <si>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</si>
  <si>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</si>
  <si>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</si>
  <si>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</si>
  <si>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</si>
  <si>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</si>
  <si>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</si>
  <si>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</si>
  <si>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</si>
  <si>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</si>
  <si>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</si>
  <si>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</si>
  <si>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</si>
  <si>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</si>
  <si>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</si>
  <si>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</si>
  <si>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</si>
  <si>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</si>
  <si>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</si>
  <si>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</si>
  <si>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</si>
  <si>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</si>
  <si>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</si>
  <si>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</si>
  <si>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</si>
  <si>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</si>
  <si>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</si>
  <si>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</si>
  <si>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</si>
  <si>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</si>
  <si>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</si>
  <si>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</si>
  <si>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</si>
  <si>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</si>
  <si>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</si>
  <si>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</si>
  <si>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</si>
  <si>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</si>
  <si>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</si>
  <si>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</si>
  <si>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</si>
  <si>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</si>
  <si>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</si>
  <si>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</si>
  <si>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</si>
  <si>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</si>
  <si>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</si>
  <si>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</si>
  <si>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</si>
  <si>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</si>
  <si>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</si>
  <si>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</si>
  <si>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</si>
  <si>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</si>
  <si>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</si>
  <si>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</si>
  <si>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</si>
  <si>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</si>
  <si>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</si>
  <si>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</si>
  <si>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</si>
  <si>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</si>
  <si>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</si>
  <si>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</si>
  <si>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</si>
  <si>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</si>
  <si>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</si>
  <si>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</si>
  <si>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</si>
  <si>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</si>
  <si>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</si>
  <si>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</si>
  <si>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</si>
  <si>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</si>
  <si>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</si>
  <si>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</si>
  <si>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</si>
  <si>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</si>
  <si>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</si>
  <si>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</si>
  <si>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</si>
  <si>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</si>
  <si>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</si>
  <si>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</si>
  <si>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</si>
  <si>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</si>
  <si>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</si>
  <si>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</si>
  <si>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</si>
  <si>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</si>
  <si>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</si>
  <si>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</si>
  <si>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</si>
  <si>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</si>
  <si>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</si>
  <si>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</si>
  <si>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</si>
  <si>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</si>
  <si>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</si>
  <si>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</si>
  <si>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</si>
  <si>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</si>
  <si>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</si>
  <si>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</si>
  <si>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</si>
  <si>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</si>
  <si>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</si>
  <si>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</si>
  <si>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</si>
  <si>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</si>
  <si>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</si>
  <si>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</si>
  <si>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</si>
  <si>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</si>
  <si>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</si>
  <si>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</si>
  <si>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</si>
  <si>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</si>
  <si>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</si>
  <si>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</si>
  <si>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</si>
  <si>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</si>
  <si>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</si>
  <si>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</si>
  <si>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</si>
  <si>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</si>
  <si>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</si>
  <si>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</si>
  <si>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</si>
  <si>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</si>
  <si>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</si>
  <si>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</si>
  <si>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</si>
  <si>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</si>
  <si>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</si>
  <si>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</si>
  <si>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</si>
  <si>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</si>
  <si>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</si>
  <si>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</si>
  <si>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</si>
  <si>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</si>
  <si>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</si>
  <si>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</si>
  <si>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</si>
  <si>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</si>
  <si>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</si>
  <si>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</si>
  <si>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</si>
  <si>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</si>
  <si>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</si>
  <si>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</si>
  <si>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</si>
  <si>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</si>
  <si>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</si>
  <si>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</si>
  <si>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</si>
  <si>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</si>
  <si>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</si>
  <si>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</si>
  <si>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</si>
  <si>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</si>
  <si>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</si>
  <si>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</si>
  <si>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</si>
  <si>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</si>
  <si>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</si>
  <si>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</si>
  <si>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</si>
  <si>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</si>
  <si>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</si>
  <si>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</si>
  <si>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</si>
  <si>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</si>
  <si>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</si>
  <si>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</si>
  <si>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</si>
  <si>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</si>
  <si>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</si>
  <si>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</si>
  <si>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</si>
  <si>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</si>
  <si>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</si>
  <si>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</si>
  <si>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</si>
  <si>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</si>
  <si>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</si>
  <si>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</si>
  <si>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</si>
  <si>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</si>
  <si>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</si>
  <si>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</si>
  <si>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</si>
  <si>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</si>
  <si>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</si>
  <si>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</si>
  <si>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</si>
  <si>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</si>
  <si>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</si>
  <si>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</si>
  <si>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</si>
  <si>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</si>
  <si>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</si>
  <si>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</si>
  <si>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</si>
  <si>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</si>
  <si>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</si>
  <si>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</si>
  <si>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</si>
  <si>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</si>
  <si>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</si>
  <si>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</si>
  <si>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</si>
  <si>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</si>
  <si>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</si>
  <si>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</si>
  <si>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</si>
  <si>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</si>
  <si>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</si>
  <si>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</si>
  <si>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</si>
  <si>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</si>
  <si>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</si>
  <si>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</si>
  <si>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</si>
  <si>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</si>
  <si>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</si>
  <si>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</si>
  <si>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</si>
  <si>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</si>
  <si>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</si>
  <si>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</si>
  <si>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</si>
  <si>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</si>
  <si>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</si>
  <si>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</si>
  <si>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</si>
  <si>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</si>
  <si>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</si>
  <si>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</si>
  <si>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</si>
  <si>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</si>
  <si>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</si>
  <si>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</si>
  <si>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</si>
  <si>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</si>
  <si>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</si>
  <si>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</si>
  <si>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</si>
  <si>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</si>
  <si>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</si>
  <si>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</si>
  <si>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</si>
  <si>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</si>
  <si>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</si>
  <si>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</si>
  <si>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</si>
  <si>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</si>
  <si>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</si>
  <si>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</si>
  <si>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</si>
  <si>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</si>
  <si>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</si>
  <si>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</si>
  <si>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</si>
  <si>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</si>
  <si>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</si>
  <si>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</si>
  <si>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</si>
  <si>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</si>
  <si>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</si>
  <si>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</si>
  <si>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</si>
  <si>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</si>
  <si>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</si>
  <si>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</si>
  <si>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</si>
  <si>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</si>
  <si>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</si>
  <si>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</si>
  <si>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</si>
  <si>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</si>
  <si>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</si>
  <si>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</si>
  <si>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</si>
  <si>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</si>
  <si>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</si>
  <si>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</si>
  <si>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</si>
  <si>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</si>
  <si>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</si>
  <si>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</si>
  <si>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</si>
  <si>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</si>
  <si>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</si>
  <si>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</si>
  <si>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</si>
  <si>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</si>
  <si>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</si>
  <si>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</si>
  <si>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</si>
  <si>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</si>
  <si>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</si>
  <si>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</si>
  <si>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</si>
  <si>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</si>
  <si>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</si>
  <si>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</si>
  <si>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</si>
  <si>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</si>
  <si>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</si>
  <si>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</si>
  <si>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</si>
  <si>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</si>
  <si>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</si>
  <si>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</si>
  <si>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</si>
  <si>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</si>
  <si>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</si>
  <si>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</si>
  <si>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</si>
  <si>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</si>
  <si>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</si>
  <si>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</si>
  <si>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</si>
  <si>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</si>
  <si>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</si>
  <si>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</si>
  <si>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</si>
  <si>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</si>
  <si>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</si>
  <si>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</si>
  <si>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</si>
  <si>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</si>
  <si>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</si>
  <si>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</si>
  <si>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</si>
  <si>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</si>
  <si>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</si>
  <si>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</si>
  <si>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</si>
  <si>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</si>
  <si>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</si>
  <si>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</si>
  <si>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</si>
  <si>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</si>
  <si>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</si>
  <si>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</si>
  <si>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</si>
  <si>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</si>
  <si>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</si>
  <si>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</si>
  <si>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</si>
  <si>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</si>
  <si>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</si>
  <si>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</si>
  <si>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</si>
  <si>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</si>
  <si>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</si>
  <si>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</si>
  <si>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</si>
  <si>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</si>
  <si>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</si>
  <si>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</si>
  <si>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</si>
  <si>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</si>
  <si>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</si>
  <si>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</si>
  <si>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</si>
  <si>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</si>
  <si>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</si>
  <si>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</si>
  <si>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</si>
  <si>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</si>
  <si>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</si>
  <si>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</si>
  <si>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</si>
  <si>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</si>
  <si>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</si>
  <si>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</si>
  <si>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</si>
  <si>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</si>
  <si>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</si>
  <si>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</si>
  <si>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</si>
  <si>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</si>
  <si>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</si>
  <si>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</si>
  <si>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</si>
  <si>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</si>
  <si>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</si>
  <si>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</si>
  <si>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</si>
  <si>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</si>
  <si>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</si>
  <si>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</si>
  <si>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</si>
  <si>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</si>
  <si>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</si>
  <si>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</si>
  <si>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</si>
  <si>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</si>
  <si>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</si>
  <si>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</si>
  <si>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</si>
  <si>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</si>
  <si>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</si>
  <si>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</si>
  <si>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</si>
  <si>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</si>
  <si>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</si>
  <si>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</si>
  <si>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</si>
  <si>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</si>
  <si>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</si>
  <si>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</si>
  <si>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</si>
  <si>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</si>
  <si>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</si>
  <si>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</si>
  <si>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</si>
  <si>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</si>
  <si>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</si>
  <si>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</si>
  <si>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</si>
  <si>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</si>
  <si>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</si>
  <si>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</si>
  <si>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</si>
  <si>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</si>
  <si>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</si>
  <si>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</si>
  <si>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</si>
  <si>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</si>
  <si>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</si>
  <si>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</si>
  <si>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</si>
  <si>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</si>
  <si>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</si>
  <si>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</si>
  <si>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</si>
  <si>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</si>
  <si>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</si>
  <si>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</si>
  <si>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</si>
  <si>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</si>
  <si>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</si>
  <si>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</si>
  <si>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</si>
  <si>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</si>
  <si>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</si>
  <si>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</si>
  <si>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</si>
  <si>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</si>
  <si>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</si>
  <si>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</si>
  <si>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</si>
  <si>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</si>
  <si>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</si>
  <si>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</si>
  <si>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</si>
  <si>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</si>
  <si>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</si>
  <si>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</si>
  <si>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</si>
  <si>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</si>
  <si>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</si>
  <si>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</si>
  <si>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</si>
  <si>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</si>
  <si>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</si>
  <si>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</si>
  <si>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</si>
  <si>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</si>
  <si>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</si>
  <si>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</si>
  <si>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</si>
  <si>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</si>
  <si>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</si>
  <si>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</si>
  <si>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</si>
  <si>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</si>
  <si>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</si>
  <si>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</si>
  <si>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</si>
  <si>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</si>
  <si>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</si>
  <si>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</si>
  <si>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</si>
  <si>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</si>
  <si>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</si>
  <si>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</si>
  <si>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</si>
  <si>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</si>
  <si>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</si>
  <si>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</si>
  <si>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</si>
  <si>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</si>
  <si>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</si>
  <si>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</si>
  <si>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</si>
  <si>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</si>
  <si>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</si>
  <si>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</si>
  <si>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</si>
  <si>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</si>
  <si>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</si>
  <si>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</si>
  <si>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</si>
  <si>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</si>
  <si>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</si>
  <si>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</si>
  <si>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</si>
  <si>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</si>
  <si>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</si>
  <si>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</si>
  <si>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</si>
  <si>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</si>
  <si>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</si>
  <si>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</si>
  <si>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</si>
  <si>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</si>
  <si>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</si>
  <si>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</si>
  <si>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</si>
  <si>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</si>
  <si>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</si>
  <si>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</si>
  <si>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</si>
  <si>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</si>
  <si>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</si>
  <si>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</si>
  <si>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</si>
  <si>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</si>
  <si>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</si>
  <si>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</si>
  <si>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</si>
  <si>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</si>
  <si>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</si>
  <si>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</si>
  <si>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</si>
  <si>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</si>
  <si>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</si>
  <si>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</si>
  <si>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</si>
  <si>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</si>
  <si>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</si>
  <si>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</si>
  <si>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</si>
  <si>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</si>
  <si>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</si>
  <si>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</si>
  <si>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</si>
  <si>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</si>
  <si>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</si>
  <si>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</si>
  <si>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</si>
  <si>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</si>
  <si>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</si>
  <si>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</si>
  <si>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</si>
  <si>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</si>
  <si>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</si>
  <si>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</si>
  <si>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</si>
  <si>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</si>
  <si>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</si>
  <si>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</si>
  <si>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</si>
  <si>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</si>
  <si>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</si>
  <si>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</si>
  <si>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</si>
  <si>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</si>
  <si>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</si>
  <si>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</si>
  <si>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</si>
  <si>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</si>
  <si>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</si>
  <si>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</si>
  <si>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</si>
  <si>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</si>
  <si>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</si>
  <si>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</si>
  <si>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</si>
  <si>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</si>
  <si>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</si>
  <si>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</si>
  <si>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</si>
  <si>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</si>
  <si>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</si>
  <si>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</si>
  <si>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</si>
  <si>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</si>
  <si>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</si>
  <si>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</si>
  <si>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</si>
  <si>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</si>
  <si>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</si>
  <si>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</si>
  <si>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</si>
  <si>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</si>
  <si>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</si>
  <si>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</si>
  <si>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</si>
  <si>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</si>
  <si>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</si>
  <si>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</si>
  <si>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</si>
  <si>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</si>
  <si>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</si>
  <si>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</si>
  <si>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</si>
  <si>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</si>
  <si>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</si>
  <si>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</si>
  <si>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</si>
  <si>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</si>
  <si>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</si>
  <si>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</si>
  <si>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</si>
  <si>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</si>
  <si>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</si>
  <si>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</si>
  <si>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</si>
  <si>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</si>
  <si>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</si>
  <si>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</si>
  <si>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</si>
  <si>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</si>
  <si>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</si>
  <si>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</si>
  <si>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</si>
  <si>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</si>
  <si>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</si>
  <si>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</si>
  <si>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</si>
  <si>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</si>
  <si>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</si>
  <si>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</si>
  <si>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</si>
  <si>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</si>
  <si>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</si>
  <si>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</si>
  <si>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</si>
  <si>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</si>
  <si>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</si>
  <si>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</si>
  <si>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</si>
  <si>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</si>
  <si>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</si>
  <si>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</si>
  <si>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</si>
  <si>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</si>
  <si>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</si>
  <si>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</si>
  <si>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</si>
  <si>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</si>
  <si>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</si>
  <si>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</si>
  <si>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</si>
  <si>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</si>
  <si>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</si>
  <si>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</si>
  <si>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</si>
  <si>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</si>
  <si>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</si>
  <si>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</si>
  <si>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</si>
  <si>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</si>
  <si>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</si>
  <si>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</si>
  <si>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</si>
  <si>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</si>
  <si>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</si>
  <si>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</si>
  <si>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</si>
  <si>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</si>
  <si>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</si>
  <si>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</si>
  <si>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</si>
  <si>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</si>
  <si>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</si>
  <si>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</si>
  <si>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</si>
  <si>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</si>
  <si>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</si>
  <si>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</si>
  <si>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</si>
  <si>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</si>
  <si>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</si>
  <si>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</si>
  <si>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</si>
  <si>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</si>
  <si>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</si>
  <si>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</si>
  <si>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</si>
  <si>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</si>
  <si>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</si>
  <si>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</si>
  <si>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</si>
  <si>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</si>
  <si>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</si>
  <si>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</si>
  <si>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</si>
  <si>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</si>
  <si>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</si>
  <si>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</si>
  <si>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</si>
  <si>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</si>
  <si>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</si>
  <si>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</si>
  <si>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</si>
  <si>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</si>
  <si>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</si>
  <si>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</si>
  <si>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</si>
  <si>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</si>
  <si>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</si>
  <si>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</si>
  <si>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</si>
  <si>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</si>
  <si>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</si>
  <si>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</si>
  <si>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</si>
  <si>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</si>
  <si>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</si>
  <si>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</si>
  <si>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</si>
  <si>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</si>
  <si>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</si>
  <si>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</si>
  <si>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</si>
  <si>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</si>
  <si>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</si>
  <si>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</si>
  <si>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</si>
  <si>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</si>
  <si>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</si>
  <si>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</si>
  <si>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</si>
  <si>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</si>
  <si>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</si>
  <si>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</si>
  <si>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</si>
  <si>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</si>
  <si>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</si>
  <si>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</si>
  <si>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</si>
  <si>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</si>
  <si>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</si>
  <si>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</si>
  <si>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</si>
  <si>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</si>
  <si>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</si>
  <si>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</si>
  <si>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</si>
  <si>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</si>
  <si>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</si>
  <si>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</si>
  <si>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</si>
  <si>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</si>
  <si>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</si>
  <si>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</si>
  <si>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</si>
  <si>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</si>
  <si>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</si>
  <si>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</si>
  <si>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</si>
  <si>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</si>
  <si>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</si>
  <si>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</si>
  <si>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</si>
  <si>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</si>
  <si>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</si>
  <si>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</si>
  <si>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</si>
  <si>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</si>
  <si>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</si>
  <si>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</si>
  <si>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</si>
  <si>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</si>
  <si>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</si>
  <si>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</si>
  <si>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</si>
  <si>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</si>
  <si>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</si>
  <si>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</si>
  <si>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</si>
  <si>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</si>
  <si>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</si>
  <si>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</si>
  <si>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</si>
  <si>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</si>
  <si>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</si>
  <si>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</si>
  <si>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</si>
  <si>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</si>
  <si>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</si>
  <si>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</si>
  <si>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</si>
  <si>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</si>
  <si>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</si>
  <si>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</si>
  <si>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</si>
  <si>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</si>
  <si>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</si>
  <si>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</si>
  <si>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</si>
  <si>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</si>
  <si>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</si>
  <si>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</si>
  <si>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</si>
  <si>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</si>
  <si>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</si>
  <si>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</si>
  <si>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</si>
  <si>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</si>
  <si>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</si>
  <si>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</si>
  <si>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</si>
  <si>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</si>
  <si>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</si>
  <si>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</si>
  <si>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</si>
  <si>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</si>
  <si>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</si>
  <si>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</si>
  <si>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</si>
  <si>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</si>
  <si>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</si>
  <si>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</si>
  <si>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</si>
  <si>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</si>
  <si>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</si>
  <si>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</si>
  <si>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</si>
  <si>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</si>
  <si>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</si>
  <si>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</si>
  <si>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</si>
  <si>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</si>
  <si>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</si>
  <si>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</si>
  <si>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</si>
  <si>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</si>
  <si>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</si>
  <si>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</si>
  <si>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</si>
  <si>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</si>
  <si>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</si>
  <si>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</si>
  <si>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</si>
  <si>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</si>
  <si>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</si>
  <si>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</si>
  <si>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</si>
  <si>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</si>
  <si>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</si>
  <si>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</si>
  <si>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</si>
  <si>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</si>
  <si>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</si>
  <si>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</si>
  <si>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</si>
  <si>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</si>
  <si>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</si>
  <si>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</si>
  <si>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</si>
  <si>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</si>
  <si>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</si>
  <si>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</si>
  <si>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</si>
  <si>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</si>
  <si>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</si>
  <si>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</si>
  <si>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</si>
  <si>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</si>
  <si>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</si>
  <si>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</si>
  <si>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</si>
  <si>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</si>
  <si>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</si>
  <si>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</si>
  <si>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</si>
  <si>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</si>
  <si>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</si>
  <si>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</si>
  <si>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</si>
  <si>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</si>
  <si>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</si>
  <si>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</si>
  <si>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</si>
  <si>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</si>
  <si>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</si>
  <si>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</si>
  <si>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</si>
  <si>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</si>
  <si>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</si>
  <si>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</si>
  <si>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</si>
  <si>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</si>
  <si>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</si>
  <si>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</si>
  <si>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</si>
  <si>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</si>
  <si>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</si>
  <si>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</si>
  <si>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</si>
  <si>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</si>
  <si>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</si>
  <si>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</si>
  <si>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</si>
  <si>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</si>
  <si>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</si>
  <si>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</si>
  <si>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</si>
  <si>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</si>
  <si>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</si>
  <si>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</si>
  <si>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</si>
  <si>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</si>
  <si>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</si>
  <si>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</si>
  <si>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</si>
  <si>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</si>
  <si>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</si>
  <si>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</si>
  <si>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</si>
  <si>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</si>
  <si>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</si>
  <si>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</si>
  <si>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</si>
  <si>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</si>
  <si>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</si>
  <si>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</si>
  <si>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</si>
  <si>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</si>
  <si>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</si>
  <si>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</si>
  <si>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</si>
  <si>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</si>
  <si>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</si>
  <si>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</si>
  <si>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</si>
  <si>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</si>
  <si>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</si>
  <si>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</si>
  <si>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</si>
  <si>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</si>
  <si>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</si>
  <si>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</si>
  <si>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</si>
  <si>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</si>
  <si>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</si>
  <si>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</si>
  <si>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</si>
  <si>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</si>
  <si>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</si>
  <si>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</si>
  <si>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</si>
  <si>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</si>
  <si>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</si>
  <si>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</si>
  <si>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</si>
  <si>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</si>
  <si>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</si>
  <si>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</si>
  <si>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</si>
  <si>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</si>
  <si>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</si>
  <si>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</si>
  <si>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</si>
  <si>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</si>
  <si>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</si>
  <si>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</si>
  <si>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</si>
  <si>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</si>
  <si>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</si>
  <si>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</si>
  <si>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</si>
  <si>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</si>
  <si>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</si>
  <si>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</si>
  <si>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</si>
  <si>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</si>
  <si>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</si>
  <si>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</si>
  <si>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</si>
  <si>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</si>
  <si>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</si>
  <si>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</si>
  <si>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</si>
  <si>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</si>
  <si>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</si>
  <si>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</si>
  <si>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</si>
  <si>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</si>
  <si>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</si>
  <si>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</si>
  <si>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</si>
  <si>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</si>
  <si>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</si>
  <si>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</si>
  <si>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</si>
  <si>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</si>
  <si>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</si>
  <si>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</si>
  <si>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</si>
  <si>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</si>
  <si>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</si>
  <si>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</si>
  <si>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</si>
  <si>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</si>
  <si>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</si>
  <si>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</si>
  <si>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</si>
  <si>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</si>
  <si>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</si>
  <si>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</si>
  <si>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</si>
  <si>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</si>
  <si>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</si>
  <si>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</si>
  <si>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</si>
  <si>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</si>
  <si>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</si>
  <si>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</si>
  <si>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</si>
  <si>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</si>
  <si>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</si>
  <si>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</si>
  <si>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</si>
  <si>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</si>
  <si>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</si>
  <si>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</si>
  <si>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</si>
  <si>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</si>
  <si>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</si>
  <si>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</si>
  <si>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</si>
  <si>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</si>
  <si>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</si>
  <si>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</si>
  <si>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</si>
  <si>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</si>
  <si>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</si>
  <si>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</si>
  <si>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</si>
  <si>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</si>
  <si>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</si>
  <si>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</si>
  <si>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</si>
  <si>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</si>
  <si>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</si>
  <si>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</si>
  <si>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</si>
  <si>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</si>
  <si>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</si>
  <si>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</si>
  <si>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</si>
  <si>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</si>
  <si>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</si>
  <si>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</si>
  <si>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</si>
  <si>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</si>
  <si>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</si>
  <si>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</si>
  <si>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</si>
  <si>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</si>
  <si>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</si>
  <si>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</si>
  <si>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</si>
  <si>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</si>
  <si>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</si>
  <si>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</si>
  <si>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</si>
  <si>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</si>
  <si>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</si>
  <si>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</si>
  <si>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</si>
  <si>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</si>
  <si>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</si>
  <si>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</si>
  <si>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</si>
  <si>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</si>
  <si>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</si>
  <si>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</si>
  <si>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</si>
  <si>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</si>
  <si>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</si>
  <si>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</si>
  <si>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</si>
  <si>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</si>
  <si>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</si>
  <si>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</si>
  <si>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</si>
  <si>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</si>
  <si>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</si>
  <si>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</si>
  <si>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</si>
  <si>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</si>
  <si>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</si>
  <si>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</si>
  <si>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</si>
  <si>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</si>
  <si>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</si>
  <si>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</si>
  <si>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</si>
  <si>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</si>
  <si>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</si>
  <si>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</si>
  <si>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</si>
  <si>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</si>
  <si>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</si>
  <si>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</si>
  <si>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</si>
  <si>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</si>
  <si>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</si>
  <si>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</si>
  <si>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</si>
  <si>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</si>
  <si>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</si>
  <si>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</si>
  <si>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</si>
  <si>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</si>
  <si>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</si>
  <si>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</si>
  <si>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</si>
  <si>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</si>
  <si>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</si>
  <si>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</si>
  <si>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</si>
  <si>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</si>
  <si>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</si>
  <si>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</si>
  <si>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</si>
  <si>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</si>
  <si>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</si>
  <si>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</si>
  <si>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</si>
  <si>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</si>
  <si>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</si>
  <si>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</si>
  <si>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</si>
  <si>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</si>
  <si>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</si>
  <si>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</si>
  <si>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</si>
  <si>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</si>
  <si>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</si>
  <si>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</si>
  <si>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</si>
  <si>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</si>
  <si>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</si>
  <si>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</si>
  <si>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</si>
  <si>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</si>
  <si>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</si>
  <si>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</si>
  <si>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</si>
  <si>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</si>
  <si>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</si>
  <si>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</si>
  <si>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</si>
  <si>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</si>
  <si>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</si>
  <si>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</si>
  <si>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</si>
  <si>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</si>
  <si>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</si>
  <si>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</si>
  <si>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</si>
  <si>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</si>
  <si>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</si>
  <si>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</si>
  <si>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</si>
  <si>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</si>
  <si>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</si>
  <si>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</si>
  <si>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</si>
  <si>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</si>
  <si>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</si>
  <si>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</si>
  <si>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</si>
  <si>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</si>
  <si>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</si>
  <si>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</si>
  <si>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</si>
  <si>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</si>
  <si>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</si>
  <si>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</si>
  <si>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</si>
  <si>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</si>
  <si>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</si>
  <si>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</si>
  <si>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</si>
  <si>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</si>
  <si>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</si>
  <si>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</si>
  <si>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</si>
  <si>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</si>
  <si>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</si>
  <si>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</si>
  <si>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</si>
  <si>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</si>
  <si>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</si>
  <si>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</si>
  <si>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</si>
  <si>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</si>
  <si>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</si>
  <si>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</si>
  <si>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</si>
  <si>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</si>
  <si>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</si>
  <si>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</si>
  <si>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</si>
  <si>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</si>
  <si>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</si>
  <si>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</si>
  <si>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</si>
  <si>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</si>
  <si>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</si>
  <si>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</si>
  <si>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</si>
  <si>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</si>
  <si>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</si>
  <si>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</si>
  <si>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</si>
  <si>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</si>
  <si>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</si>
  <si>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</si>
  <si>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</si>
  <si>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</si>
  <si>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</si>
  <si>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</si>
  <si>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</si>
  <si>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</si>
  <si>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</si>
  <si>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</si>
  <si>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</si>
  <si>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</si>
  <si>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</si>
  <si>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</si>
  <si>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</si>
  <si>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</si>
  <si>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</si>
  <si>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</si>
  <si>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</si>
  <si>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</si>
  <si>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</si>
  <si>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</si>
  <si>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</si>
  <si>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</si>
  <si>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</si>
  <si>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</si>
  <si>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</si>
  <si>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</si>
  <si>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</si>
  <si>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</si>
  <si>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</si>
  <si>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</si>
  <si>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</si>
  <si>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</si>
  <si>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</si>
  <si>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</si>
  <si>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</si>
  <si>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</si>
  <si>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</si>
  <si>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</si>
  <si>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</si>
  <si>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</si>
  <si>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</si>
  <si>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</si>
  <si>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</si>
  <si>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</si>
  <si>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</si>
  <si>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</si>
  <si>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</si>
  <si>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</si>
  <si>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</si>
  <si>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</si>
  <si>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</si>
  <si>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</si>
  <si>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</si>
  <si>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</si>
  <si>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</si>
  <si>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</si>
  <si>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</si>
  <si>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</si>
  <si>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</si>
  <si>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</si>
  <si>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</si>
  <si>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</si>
  <si>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</si>
  <si>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</si>
  <si>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</si>
  <si>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</si>
  <si>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</si>
  <si>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</si>
  <si>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</si>
  <si>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</si>
  <si>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</si>
  <si>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</si>
  <si>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</si>
  <si>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</si>
  <si>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</si>
  <si>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</si>
  <si>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</si>
  <si>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</si>
  <si>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</si>
  <si>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</si>
  <si>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</si>
  <si>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</si>
  <si>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</si>
  <si>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</si>
  <si>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</si>
  <si>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</si>
  <si>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</si>
  <si>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</si>
  <si>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</si>
  <si>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</si>
  <si>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</si>
  <si>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</si>
  <si>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</si>
  <si>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</si>
  <si>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</si>
  <si>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</si>
  <si>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</si>
  <si>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</si>
  <si>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</si>
  <si>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</si>
  <si>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</si>
  <si>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</si>
  <si>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</si>
  <si>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</si>
  <si>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</si>
  <si>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</si>
  <si>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</si>
  <si>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</si>
  <si>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</si>
  <si>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</si>
  <si>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</si>
  <si>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</si>
  <si>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</si>
  <si>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</si>
  <si>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</si>
  <si>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</si>
  <si>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</si>
  <si>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</si>
  <si>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</si>
  <si>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</si>
  <si>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</si>
  <si>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</si>
  <si>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</si>
  <si>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</si>
  <si>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</si>
  <si>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</si>
  <si>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</si>
  <si>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</si>
  <si>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</si>
  <si>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</si>
  <si>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</si>
  <si>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</si>
  <si>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</si>
  <si>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</si>
  <si>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</si>
  <si>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</si>
  <si>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</si>
  <si>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</si>
  <si>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</si>
  <si>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</si>
  <si>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</si>
  <si>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</si>
  <si>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</si>
  <si>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</si>
  <si>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</si>
  <si>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</si>
  <si>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</si>
  <si>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</si>
  <si>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</si>
  <si>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</si>
  <si>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</si>
  <si>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</si>
  <si>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</si>
  <si>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</si>
  <si>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</si>
  <si>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</si>
  <si>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</si>
  <si>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</si>
  <si>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</si>
  <si>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</si>
  <si>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</si>
  <si>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</si>
  <si>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</si>
  <si>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</si>
  <si>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</si>
  <si>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</si>
  <si>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</si>
  <si>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</si>
  <si>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</si>
  <si>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</si>
  <si>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</si>
  <si>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</si>
  <si>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</si>
  <si>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</si>
  <si>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</si>
  <si>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</si>
  <si>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</si>
  <si>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</si>
  <si>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</si>
  <si>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</si>
  <si>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</si>
  <si>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</si>
  <si>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</si>
  <si>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</si>
  <si>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</si>
  <si>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</si>
  <si>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</si>
  <si>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</si>
  <si>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</si>
  <si>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</si>
  <si>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</si>
  <si>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</si>
  <si>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</si>
  <si>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</si>
  <si>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</si>
  <si>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</si>
  <si>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</si>
  <si>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</si>
  <si>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</si>
  <si>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</si>
  <si>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</si>
  <si>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</si>
  <si>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</si>
  <si>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</si>
  <si>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</si>
  <si>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</si>
  <si>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</si>
  <si>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</si>
  <si>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</si>
  <si>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</si>
  <si>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</si>
  <si>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</si>
  <si>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</si>
  <si>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</si>
  <si>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</si>
  <si>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</si>
  <si>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</si>
  <si>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</si>
  <si>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</si>
  <si>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</si>
  <si>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</si>
  <si>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</si>
  <si>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</si>
  <si>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</si>
  <si>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</si>
  <si>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</si>
  <si>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</si>
  <si>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</si>
  <si>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</si>
  <si>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</si>
  <si>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</si>
  <si>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</si>
  <si>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</si>
  <si>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</si>
  <si>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</si>
  <si>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</si>
  <si>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</si>
  <si>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</si>
  <si>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</si>
  <si>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</si>
  <si>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</si>
  <si>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</si>
  <si>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</si>
  <si>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</si>
  <si>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</si>
  <si>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</si>
  <si>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</si>
  <si>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</si>
  <si>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</si>
  <si>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</si>
  <si>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</si>
  <si>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</si>
  <si>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</si>
  <si>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</si>
  <si>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</si>
  <si>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</si>
  <si>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</si>
  <si>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</si>
  <si>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</si>
  <si>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</si>
  <si>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</si>
  <si>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</si>
  <si>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</si>
  <si>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</si>
  <si>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</si>
  <si>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</si>
  <si>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</si>
  <si>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</si>
  <si>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</si>
  <si>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</si>
  <si>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</si>
  <si>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</si>
  <si>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</si>
  <si>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</si>
  <si>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</si>
  <si>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</si>
  <si>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</si>
  <si>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</si>
  <si>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</si>
  <si>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</si>
  <si>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</si>
  <si>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</si>
  <si>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</si>
  <si>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</si>
  <si>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</si>
  <si>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</si>
  <si>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</si>
  <si>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</si>
  <si>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</si>
  <si>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</si>
  <si>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</si>
  <si>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</si>
  <si>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</si>
  <si>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</si>
  <si>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</si>
  <si>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</si>
  <si>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</si>
  <si>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</si>
  <si>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</si>
  <si>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</si>
  <si>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</si>
  <si>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</si>
  <si>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</si>
  <si>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</si>
  <si>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</si>
  <si>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</si>
  <si>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</si>
  <si>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</si>
  <si>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</si>
  <si>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</si>
  <si>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</si>
  <si>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</si>
  <si>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</si>
  <si>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</si>
  <si>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</si>
  <si>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</si>
  <si>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</si>
  <si>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</si>
  <si>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</si>
  <si>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</si>
  <si>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</si>
  <si>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</si>
  <si>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</si>
  <si>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</si>
  <si>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</si>
  <si>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</si>
  <si>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</si>
  <si>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</si>
  <si>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</si>
  <si>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</si>
  <si>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</si>
  <si>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</si>
  <si>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</si>
  <si>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</si>
  <si>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</si>
  <si>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</si>
  <si>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</si>
  <si>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</si>
  <si>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</si>
  <si>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</si>
  <si>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</si>
  <si>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</si>
  <si>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</si>
  <si>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</si>
  <si>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</si>
  <si>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</si>
  <si>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</si>
  <si>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</si>
  <si>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</si>
  <si>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</si>
  <si>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</si>
  <si>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</si>
  <si>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</si>
  <si>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</si>
  <si>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</si>
  <si>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</si>
  <si>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</si>
  <si>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</si>
  <si>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</si>
  <si>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</si>
  <si>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</si>
  <si>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</si>
  <si>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</si>
  <si>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</si>
  <si>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</si>
  <si>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</si>
  <si>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</si>
  <si>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</si>
  <si>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</si>
  <si>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</si>
  <si>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</si>
  <si>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</si>
  <si>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</si>
  <si>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</si>
  <si>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</si>
  <si>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</si>
  <si>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</si>
  <si>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</si>
  <si>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</si>
  <si>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</si>
  <si>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</si>
  <si>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</si>
  <si>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</si>
  <si>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</si>
  <si>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</si>
  <si>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</si>
  <si>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</si>
  <si>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</si>
  <si>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</si>
  <si>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</si>
  <si>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</si>
  <si>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</si>
  <si>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</si>
  <si>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</si>
  <si>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</si>
  <si>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</si>
  <si>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</si>
  <si>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</si>
  <si>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</si>
  <si>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</si>
  <si>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</si>
  <si>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</si>
  <si>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</si>
  <si>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</si>
  <si>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</si>
  <si>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</si>
  <si>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</si>
  <si>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</si>
  <si>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</si>
  <si>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</si>
  <si>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</si>
  <si>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</si>
  <si>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</si>
  <si>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</si>
  <si>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</si>
  <si>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</si>
  <si>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</si>
  <si>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</si>
  <si>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</si>
  <si>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</si>
  <si>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</si>
  <si>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</si>
  <si>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</si>
  <si>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</si>
  <si>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</si>
  <si>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</si>
  <si>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</si>
  <si>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</si>
  <si>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</si>
  <si>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</si>
  <si>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</si>
  <si>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</si>
  <si>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</si>
  <si>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</si>
  <si>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</si>
  <si>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</si>
  <si>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</si>
  <si>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</si>
  <si>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</si>
  <si>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</si>
  <si>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</si>
  <si>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</si>
  <si>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</si>
  <si>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</si>
  <si>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</si>
  <si>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</si>
  <si>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</si>
  <si>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</si>
  <si>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</si>
  <si>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</si>
  <si>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</si>
  <si>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</si>
  <si>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</si>
  <si>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</si>
  <si>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</si>
  <si>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</si>
  <si>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</si>
  <si>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</si>
  <si>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</si>
  <si>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</si>
  <si>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</si>
  <si>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</si>
  <si>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</si>
  <si>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</si>
  <si>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</si>
  <si>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</si>
  <si>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</si>
  <si>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</si>
  <si>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</si>
  <si>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</si>
  <si>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</si>
  <si>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</si>
  <si>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</si>
  <si>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</si>
  <si>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</si>
  <si>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</si>
  <si>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</si>
  <si>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</si>
  <si>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</si>
  <si>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</si>
  <si>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</si>
  <si>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</si>
  <si>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</si>
  <si>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</si>
  <si>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</si>
  <si>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</si>
  <si>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</si>
  <si>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</si>
  <si>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</si>
  <si>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</si>
  <si>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</si>
  <si>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</si>
  <si>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</si>
  <si>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</si>
  <si>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</si>
  <si>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</si>
  <si>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</si>
  <si>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</si>
  <si>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</si>
  <si>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</si>
  <si>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</si>
  <si>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</si>
  <si>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</si>
  <si>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</si>
  <si>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</si>
  <si>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</si>
  <si>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</si>
  <si>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</si>
  <si>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</si>
  <si>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</si>
  <si>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</si>
  <si>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</si>
  <si>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</si>
  <si>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</si>
  <si>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</si>
  <si>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</si>
  <si>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</si>
  <si>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</si>
  <si>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</si>
  <si>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</si>
  <si>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</si>
  <si>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</si>
  <si>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</si>
  <si>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</si>
  <si>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</si>
  <si>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</si>
  <si>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</si>
  <si>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</si>
  <si>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</si>
  <si>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</si>
  <si>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</si>
  <si>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</si>
  <si>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</si>
  <si>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</si>
  <si>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</si>
  <si>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</si>
  <si>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</si>
  <si>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</si>
  <si>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</si>
  <si>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</si>
  <si>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</si>
  <si>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</si>
  <si>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</si>
  <si>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</si>
  <si>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</si>
  <si>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</si>
  <si>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</si>
  <si>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</si>
  <si>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</si>
  <si>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</si>
  <si>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</si>
  <si>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</si>
  <si>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</si>
  <si>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</si>
  <si>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</si>
  <si>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</si>
  <si>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</si>
  <si>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</si>
  <si>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</si>
  <si>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</si>
  <si>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</si>
  <si>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</si>
  <si>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</si>
  <si>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</si>
  <si>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</si>
  <si>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</si>
  <si>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</si>
  <si>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</si>
  <si>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</si>
  <si>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</si>
  <si>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</si>
  <si>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</si>
  <si>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</si>
  <si>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</si>
  <si>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</si>
  <si>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</si>
  <si>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</si>
  <si>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</si>
  <si>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</si>
  <si>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</si>
  <si>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</si>
  <si>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</si>
  <si>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</si>
  <si>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</si>
  <si>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</si>
  <si>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</si>
  <si>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</si>
  <si>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</si>
  <si>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</si>
  <si>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</si>
  <si>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</si>
  <si>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</si>
  <si>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</si>
  <si>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</si>
  <si>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</si>
  <si>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</si>
  <si>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</si>
  <si>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</si>
  <si>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</si>
  <si>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</si>
  <si>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</si>
  <si>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</si>
  <si>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</si>
  <si>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</si>
  <si>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</si>
  <si>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</si>
  <si>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</si>
  <si>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</si>
  <si>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</si>
  <si>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</si>
  <si>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</si>
  <si>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</si>
  <si>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</si>
  <si>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</si>
  <si>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</si>
  <si>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</si>
  <si>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</si>
  <si>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</si>
  <si>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</si>
  <si>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</si>
  <si>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</si>
  <si>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</si>
  <si>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</si>
  <si>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</si>
  <si>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</si>
  <si>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</si>
  <si>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</si>
  <si>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</si>
  <si>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</si>
  <si>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</si>
  <si>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</si>
  <si>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</si>
  <si>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</si>
  <si>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</si>
  <si>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</si>
  <si>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</si>
  <si>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</si>
  <si>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</si>
  <si>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</si>
  <si>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</si>
  <si>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</si>
  <si>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</si>
  <si>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</si>
  <si>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</si>
  <si>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</si>
  <si>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</si>
  <si>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</si>
  <si>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</si>
  <si>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</si>
  <si>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</si>
  <si>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</si>
  <si>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</si>
  <si>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</si>
  <si>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</si>
  <si>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</si>
  <si>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</si>
  <si>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</si>
  <si>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</si>
  <si>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</si>
  <si>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</si>
  <si>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</si>
  <si>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</si>
  <si>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</si>
  <si>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</si>
  <si>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</si>
  <si>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</si>
  <si>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</si>
  <si>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</si>
  <si>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</si>
  <si>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</si>
  <si>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</si>
  <si>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</si>
  <si>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</si>
  <si>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</si>
  <si>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</si>
  <si>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</si>
  <si>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</si>
  <si>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</si>
  <si>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</si>
  <si>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</si>
  <si>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</si>
  <si>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</si>
  <si>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</si>
  <si>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</si>
  <si>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</si>
  <si>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</si>
  <si>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</si>
  <si>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</si>
  <si>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</si>
  <si>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</si>
  <si>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</si>
  <si>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</si>
  <si>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</si>
  <si>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</si>
  <si>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</si>
  <si>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</si>
  <si>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</si>
  <si>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</si>
  <si>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</si>
  <si>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</si>
  <si>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</si>
  <si>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</si>
  <si>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</si>
  <si>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</si>
  <si>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</si>
  <si>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</si>
  <si>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</si>
  <si>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</si>
  <si>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</si>
  <si>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</si>
  <si>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</si>
  <si>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</si>
  <si>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</si>
  <si>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</si>
  <si>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</si>
  <si>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</si>
  <si>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</si>
  <si>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</si>
  <si>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</si>
  <si>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</si>
  <si>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</si>
  <si>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</si>
  <si>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</si>
  <si>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</si>
  <si>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</si>
  <si>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</si>
  <si>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</si>
  <si>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</si>
  <si>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</si>
  <si>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</si>
  <si>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</si>
  <si>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</si>
  <si>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</si>
  <si>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</si>
  <si>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</si>
  <si>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</si>
  <si>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</si>
  <si>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</si>
  <si>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</si>
  <si>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</si>
  <si>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</si>
  <si>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</si>
  <si>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</si>
  <si>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</si>
  <si>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</si>
  <si>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</si>
  <si>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</si>
  <si>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</si>
  <si>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</si>
  <si>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</si>
  <si>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</si>
  <si>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</si>
  <si>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</si>
  <si>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</si>
  <si>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</si>
  <si>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</si>
  <si>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</si>
  <si>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</si>
  <si>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</si>
  <si>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</si>
  <si>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</si>
  <si>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</si>
  <si>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</si>
  <si>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</si>
  <si>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</si>
  <si>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</si>
  <si>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</si>
  <si>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</si>
  <si>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</si>
  <si>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</si>
  <si>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</si>
  <si>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</si>
  <si>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</si>
  <si>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</si>
  <si>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</si>
  <si>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</si>
  <si>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</si>
  <si>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</si>
  <si>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</si>
  <si>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</si>
  <si>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</si>
  <si>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</si>
  <si>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</si>
  <si>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</si>
  <si>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</si>
  <si>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</si>
  <si>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</si>
  <si>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</si>
  <si>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</si>
  <si>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</si>
  <si>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</si>
  <si>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</si>
  <si>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</si>
  <si>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</si>
  <si>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</si>
  <si>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</si>
  <si>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</si>
  <si>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</si>
  <si>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</si>
  <si>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</si>
  <si>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</si>
  <si>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</si>
  <si>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</si>
  <si>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</si>
  <si>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</si>
  <si>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</si>
  <si>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</si>
  <si>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</si>
  <si>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</si>
  <si>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</si>
  <si>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</si>
  <si>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</si>
  <si>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</si>
  <si>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</si>
  <si>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</si>
  <si>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</si>
  <si>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</si>
  <si>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</si>
  <si>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</si>
  <si>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</si>
  <si>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</si>
  <si>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</si>
  <si>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</si>
  <si>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</si>
  <si>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</si>
  <si>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</si>
  <si>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</si>
  <si>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</si>
  <si>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</si>
  <si>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</si>
  <si>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</si>
  <si>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</si>
  <si>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</si>
  <si>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</si>
  <si>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</si>
  <si>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</si>
  <si>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</si>
  <si>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</si>
  <si>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</si>
  <si>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</si>
  <si>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</si>
  <si>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</si>
  <si>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</si>
  <si>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</si>
  <si>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</si>
  <si>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</si>
  <si>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</si>
  <si>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</si>
  <si>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</si>
  <si>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</si>
  <si>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</si>
  <si>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</si>
  <si>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</si>
  <si>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</si>
  <si>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</si>
  <si>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</si>
  <si>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</si>
  <si>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</si>
  <si>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</si>
  <si>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</si>
  <si>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</si>
  <si>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</si>
  <si>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</si>
  <si>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</si>
  <si>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</si>
  <si>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</si>
  <si>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</si>
  <si>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</si>
  <si>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</si>
  <si>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</si>
  <si>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</si>
  <si>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</si>
  <si>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</si>
  <si>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</si>
  <si>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</si>
  <si>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</si>
  <si>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</si>
  <si>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</si>
  <si>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</si>
  <si>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</si>
  <si>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</si>
  <si>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</si>
  <si>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</si>
  <si>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</si>
  <si>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</si>
  <si>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</si>
  <si>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</si>
  <si>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</si>
  <si>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</si>
  <si>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</si>
  <si>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</si>
  <si>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</si>
  <si>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</si>
  <si>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</si>
  <si>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</si>
  <si>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</si>
  <si>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</si>
  <si>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</si>
  <si>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</si>
  <si>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</si>
  <si>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</si>
  <si>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</si>
  <si>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</si>
  <si>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</si>
  <si>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</si>
  <si>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</si>
  <si>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</si>
  <si>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</si>
  <si>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</si>
  <si>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</si>
  <si>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</si>
  <si>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</si>
  <si>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</si>
  <si>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</si>
  <si>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</si>
  <si>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</si>
  <si>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</si>
  <si>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</si>
  <si>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</si>
  <si>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</si>
  <si>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</si>
  <si>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</si>
  <si>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</si>
  <si>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</si>
  <si>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</si>
  <si>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</si>
  <si>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</si>
  <si>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</si>
  <si>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</si>
  <si>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</si>
  <si>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</si>
  <si>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</si>
  <si>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</si>
  <si>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</si>
  <si>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</si>
  <si>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</si>
  <si>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</si>
  <si>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</si>
  <si>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</si>
  <si>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</si>
  <si>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</si>
  <si>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</si>
  <si>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</si>
  <si>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</si>
  <si>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</si>
  <si>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</si>
  <si>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</si>
  <si>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</si>
  <si>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</si>
  <si>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</si>
  <si>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</si>
  <si>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</si>
  <si>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</si>
  <si>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</si>
  <si>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</si>
  <si>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</si>
  <si>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</si>
  <si>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</si>
  <si>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</si>
  <si>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</si>
  <si>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</si>
  <si>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</si>
  <si>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</si>
  <si>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</si>
  <si>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</si>
  <si>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</si>
  <si>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</si>
  <si>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</si>
  <si>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</si>
  <si>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</si>
  <si>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</si>
  <si>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</si>
  <si>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</si>
  <si>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</si>
  <si>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</si>
  <si>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</si>
  <si>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</si>
  <si>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</si>
  <si>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</si>
  <si>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</si>
  <si>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</si>
  <si>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</si>
  <si>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</si>
  <si>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</si>
  <si>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</si>
  <si>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</si>
  <si>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</si>
  <si>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</si>
  <si>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</si>
  <si>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</si>
  <si>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</si>
  <si>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</si>
  <si>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</si>
  <si>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</si>
  <si>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</si>
  <si>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</si>
  <si>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</si>
  <si>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</si>
  <si>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</si>
  <si>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</si>
  <si>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</si>
  <si>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</si>
  <si>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</si>
  <si>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</si>
  <si>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</si>
  <si>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</si>
  <si>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</si>
  <si>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</si>
  <si>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</si>
  <si>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</si>
  <si>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</si>
  <si>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</si>
  <si>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</si>
  <si>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</si>
  <si>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</si>
  <si>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</si>
  <si>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</si>
  <si>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</si>
  <si>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</si>
  <si>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</si>
  <si>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</si>
  <si>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</si>
  <si>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</si>
  <si>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</si>
  <si>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</si>
  <si>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</si>
  <si>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</si>
  <si>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</si>
  <si>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</si>
  <si>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</si>
  <si>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</si>
  <si>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</si>
  <si>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</si>
  <si>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</si>
  <si>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</si>
  <si>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</si>
  <si>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</si>
  <si>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</si>
  <si>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</si>
  <si>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</si>
  <si>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</si>
  <si>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</si>
  <si>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</si>
  <si>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</si>
  <si>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</si>
  <si>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</si>
  <si>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</si>
  <si>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</si>
  <si>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</si>
  <si>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</si>
  <si>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</si>
  <si>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</si>
  <si>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</si>
  <si>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</si>
  <si>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</si>
  <si>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</si>
  <si>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</si>
  <si>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</si>
  <si>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</si>
  <si>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</si>
  <si>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</si>
  <si>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</si>
  <si>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</si>
  <si>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</si>
  <si>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</si>
  <si>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</si>
  <si>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</si>
  <si>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</si>
  <si>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</si>
  <si>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</si>
  <si>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</si>
  <si>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</si>
  <si>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</si>
  <si>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</si>
  <si>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</si>
  <si>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</si>
  <si>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</si>
  <si>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</si>
  <si>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</si>
  <si>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</si>
  <si>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</si>
  <si>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</si>
  <si>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</si>
  <si>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</si>
  <si>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</si>
  <si>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</si>
  <si>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</si>
  <si>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</si>
  <si>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</si>
  <si>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</si>
  <si>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</si>
  <si>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</si>
  <si>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</si>
  <si>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</si>
  <si>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</si>
  <si>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</si>
  <si>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</si>
  <si>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</si>
  <si>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</si>
  <si>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</si>
  <si>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</si>
  <si>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</si>
  <si>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</si>
  <si>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</si>
  <si>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</si>
  <si>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</si>
  <si>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</si>
  <si>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</si>
  <si>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</si>
  <si>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</si>
  <si>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</si>
  <si>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</si>
  <si>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</si>
  <si>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</si>
  <si>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</si>
  <si>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</si>
  <si>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</si>
  <si>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</si>
  <si>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</si>
  <si>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</si>
  <si>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</si>
  <si>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</si>
  <si>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</si>
  <si>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</si>
  <si>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</si>
  <si>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</si>
  <si>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</si>
  <si>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</si>
  <si>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</si>
  <si>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</si>
  <si>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</si>
  <si>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</si>
  <si>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</si>
  <si>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</si>
  <si>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</si>
  <si>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</si>
  <si>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</si>
  <si>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</si>
  <si>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</si>
  <si>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</si>
  <si>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</si>
  <si>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</si>
  <si>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</si>
  <si>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</si>
  <si>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</si>
  <si>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</si>
  <si>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</si>
  <si>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</si>
  <si>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</si>
  <si>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</si>
  <si>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</si>
  <si>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</si>
  <si>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</si>
  <si>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</si>
  <si>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</si>
  <si>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</si>
  <si>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</si>
  <si>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</si>
  <si>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</si>
  <si>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</si>
  <si>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</si>
  <si>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</si>
  <si>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</si>
  <si>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</si>
  <si>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</si>
  <si>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</si>
  <si>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</si>
  <si>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</si>
  <si>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</si>
  <si>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</si>
  <si>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</si>
  <si>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</si>
  <si>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</si>
  <si>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</si>
  <si>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</si>
  <si>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</si>
  <si>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</si>
  <si>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</si>
  <si>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</si>
  <si>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</si>
  <si>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</si>
  <si>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</si>
  <si>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</si>
  <si>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</si>
  <si>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</si>
  <si>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</si>
  <si>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</si>
  <si>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</si>
  <si>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</si>
  <si>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</si>
  <si>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</si>
  <si>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</si>
  <si>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</si>
  <si>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</si>
  <si>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</si>
  <si>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</si>
  <si>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</si>
  <si>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</si>
  <si>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</si>
  <si>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</si>
  <si>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</si>
  <si>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</si>
  <si>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</si>
  <si>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</si>
  <si>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</si>
  <si>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</si>
  <si>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</si>
  <si>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</si>
  <si>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</si>
  <si>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</si>
  <si>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</si>
  <si>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</si>
  <si>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</si>
  <si>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</si>
  <si>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</si>
  <si>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</si>
  <si>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</si>
  <si>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</si>
  <si>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</si>
  <si>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</si>
  <si>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</si>
  <si>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</si>
  <si>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</si>
  <si>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</si>
  <si>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</si>
  <si>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</si>
  <si>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</si>
  <si>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</si>
  <si>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</si>
  <si>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</si>
  <si>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</si>
  <si>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</si>
  <si>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</si>
  <si>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</si>
  <si>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</si>
  <si>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</si>
  <si>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</si>
  <si>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</si>
  <si>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</si>
  <si>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</si>
  <si>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</si>
  <si>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</si>
  <si>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</si>
  <si>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</si>
  <si>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</si>
  <si>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</si>
  <si>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</si>
  <si>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</si>
  <si>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</si>
  <si>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</si>
  <si>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</si>
  <si>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</si>
  <si>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</si>
  <si>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</si>
  <si>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</si>
  <si>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</si>
  <si>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</si>
  <si>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</si>
  <si>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</si>
  <si>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</si>
  <si>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</si>
  <si>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</si>
  <si>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</si>
  <si>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</si>
  <si>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</si>
  <si>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</si>
  <si>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</si>
  <si>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</si>
  <si>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</si>
  <si>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</si>
  <si>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</si>
  <si>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</si>
  <si>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</si>
  <si>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</si>
  <si>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</si>
  <si>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</si>
  <si>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</si>
  <si>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</si>
  <si>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</si>
  <si>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</si>
  <si>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</si>
  <si>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</si>
  <si>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</si>
  <si>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</si>
  <si>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</si>
  <si>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</si>
  <si>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</si>
  <si>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</si>
  <si>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</si>
  <si>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</si>
  <si>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</si>
  <si>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</si>
  <si>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</si>
  <si>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</si>
  <si>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</si>
  <si>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</si>
  <si>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</si>
  <si>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</si>
  <si>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</si>
  <si>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</si>
  <si>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</si>
  <si>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</si>
  <si>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</si>
  <si>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</si>
  <si>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</si>
  <si>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</si>
  <si>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</si>
  <si>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</si>
  <si>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</si>
  <si>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</si>
  <si>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</si>
  <si>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</si>
  <si>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</si>
  <si>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</si>
  <si>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</si>
  <si>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</si>
  <si>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</si>
  <si>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</si>
  <si>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</si>
  <si>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</si>
  <si>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</si>
  <si>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</si>
  <si>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</si>
  <si>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</si>
  <si>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</si>
  <si>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</si>
  <si>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</si>
  <si>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</si>
  <si>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</si>
  <si>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</si>
  <si>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</si>
  <si>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</si>
  <si>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</si>
  <si>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</si>
  <si>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</si>
  <si>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</si>
  <si>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</si>
  <si>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</si>
  <si>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</si>
  <si>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</si>
  <si>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</si>
  <si>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</si>
  <si>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</si>
  <si>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</si>
  <si>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</si>
  <si>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</si>
  <si>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</si>
  <si>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</si>
  <si>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</si>
  <si>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</si>
  <si>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</si>
  <si>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</si>
  <si>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</si>
  <si>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</si>
  <si>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</si>
  <si>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</si>
  <si>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</si>
  <si>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</si>
  <si>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</si>
  <si>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</si>
  <si>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</si>
  <si>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</si>
  <si>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</si>
  <si>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</si>
  <si>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</si>
  <si>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</si>
  <si>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</si>
  <si>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</si>
  <si>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</si>
  <si>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</si>
  <si>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</si>
  <si>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</si>
  <si>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</si>
  <si>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</si>
  <si>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</si>
  <si>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</si>
  <si>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</si>
  <si>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</si>
  <si>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</si>
  <si>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</si>
  <si>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</si>
  <si>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</si>
  <si>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</si>
  <si>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</si>
  <si>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</si>
  <si>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</si>
  <si>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</si>
  <si>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</si>
  <si>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</si>
  <si>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</si>
  <si>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</si>
  <si>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</si>
  <si>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</si>
  <si>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</si>
  <si>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</si>
  <si>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</si>
  <si>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</si>
  <si>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</si>
  <si>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</si>
  <si>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</si>
  <si>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</si>
  <si>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</si>
  <si>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</si>
  <si>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</si>
  <si>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</si>
  <si>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</si>
  <si>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</si>
  <si>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</si>
  <si>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</si>
  <si>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</si>
  <si>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</si>
  <si>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</si>
  <si>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</si>
  <si>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</si>
  <si>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</si>
  <si>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</si>
  <si>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</si>
  <si>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</si>
  <si>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</si>
  <si>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</si>
  <si>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</si>
  <si>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</si>
  <si>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</si>
  <si>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</si>
  <si>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</si>
  <si>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</si>
  <si>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</si>
  <si>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</si>
  <si>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</si>
  <si>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</si>
  <si>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</si>
  <si>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</si>
  <si>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</si>
  <si>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</si>
  <si>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</si>
  <si>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</si>
  <si>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</si>
  <si>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</si>
  <si>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</si>
  <si>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</si>
  <si>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</si>
  <si>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</si>
  <si>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</si>
  <si>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</si>
  <si>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</si>
  <si>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</si>
  <si>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</si>
  <si>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</si>
  <si>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</si>
  <si>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</si>
  <si>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</si>
  <si>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</si>
  <si>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</si>
  <si>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</si>
  <si>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</si>
  <si>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</si>
  <si>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</si>
  <si>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</si>
  <si>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</si>
  <si>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</si>
  <si>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</si>
  <si>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</si>
  <si>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</si>
  <si>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</si>
  <si>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</si>
  <si>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</si>
  <si>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</si>
  <si>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</si>
  <si>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</si>
  <si>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</si>
  <si>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</si>
  <si>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</si>
  <si>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</si>
  <si>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</si>
  <si>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</si>
  <si>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</si>
  <si>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</si>
  <si>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</si>
  <si>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</si>
  <si>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</si>
  <si>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</si>
  <si>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</si>
  <si>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</si>
  <si>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</si>
  <si>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</si>
  <si>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</si>
  <si>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</si>
  <si>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</si>
  <si>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</si>
  <si>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</si>
  <si>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</si>
  <si>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</si>
  <si>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</si>
  <si>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</si>
  <si>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</si>
  <si>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</si>
  <si>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</si>
  <si>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</si>
  <si>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</si>
  <si>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</si>
  <si>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</si>
  <si>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</si>
  <si>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</si>
  <si>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</si>
  <si>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</si>
  <si>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</si>
  <si>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</si>
  <si>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</si>
  <si>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</si>
  <si>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</si>
  <si>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</si>
  <si>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</si>
  <si>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</si>
  <si>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</si>
  <si>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</si>
  <si>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</si>
  <si>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</si>
  <si>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</si>
  <si>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</si>
  <si>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</si>
  <si>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</si>
  <si>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</si>
  <si>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</si>
  <si>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</si>
  <si>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</si>
  <si>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</si>
  <si>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</si>
  <si>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</si>
  <si>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</si>
  <si>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</si>
  <si>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</si>
  <si>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</si>
  <si>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</si>
  <si>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</si>
  <si>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</si>
  <si>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</si>
  <si>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</si>
  <si>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</si>
  <si>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</si>
  <si>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</si>
  <si>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</si>
  <si>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</si>
  <si>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</si>
  <si>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</si>
  <si>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</si>
  <si>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</si>
  <si>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</si>
  <si>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</si>
  <si>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</si>
  <si>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</si>
  <si>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</si>
  <si>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</si>
  <si>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</si>
  <si>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</si>
  <si>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</si>
  <si>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</si>
  <si>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</si>
  <si>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</si>
  <si>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</si>
  <si>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</si>
  <si>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</si>
  <si>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</si>
  <si>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</si>
  <si>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</si>
  <si>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</si>
  <si>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</si>
  <si>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</si>
  <si>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</si>
  <si>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</si>
  <si>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</si>
  <si>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</si>
  <si>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</si>
  <si>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</si>
  <si>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</si>
  <si>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</si>
  <si>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</si>
  <si>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</si>
  <si>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</si>
  <si>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</si>
  <si>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</si>
  <si>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</si>
  <si>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</si>
  <si>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</si>
  <si>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</si>
  <si>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</si>
  <si>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</si>
  <si>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</si>
  <si>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</si>
  <si>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</si>
  <si>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</si>
  <si>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</si>
  <si>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</si>
  <si>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</si>
  <si>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</si>
  <si>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</si>
  <si>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</si>
  <si>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</si>
  <si>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</si>
  <si>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</si>
  <si>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</si>
  <si>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</si>
  <si>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</si>
  <si>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</si>
  <si>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</si>
  <si>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</si>
  <si>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</si>
  <si>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</si>
  <si>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</si>
  <si>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</si>
  <si>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</si>
  <si>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</si>
  <si>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</si>
  <si>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</si>
  <si>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</si>
  <si>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</si>
  <si>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</si>
  <si>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</si>
  <si>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</si>
  <si>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</si>
  <si>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</si>
  <si>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</si>
  <si>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</si>
  <si>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</si>
  <si>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</si>
  <si>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</si>
  <si>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</si>
  <si>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</si>
  <si>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</si>
  <si>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</si>
  <si>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</si>
  <si>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</si>
  <si>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</si>
  <si>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</si>
  <si>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</si>
  <si>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</si>
  <si>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</si>
  <si>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</si>
  <si>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</si>
  <si>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</si>
  <si>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</si>
  <si>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</si>
  <si>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</si>
  <si>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</si>
  <si>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</si>
  <si>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</si>
  <si>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</si>
  <si>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</si>
  <si>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</si>
  <si>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</si>
  <si>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</si>
  <si>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</si>
  <si>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</si>
  <si>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</si>
  <si>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</si>
  <si>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</si>
  <si>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</si>
  <si>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</si>
  <si>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</si>
  <si>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</si>
  <si>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</si>
  <si>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</si>
  <si>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</si>
  <si>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</si>
  <si>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</si>
  <si>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</si>
  <si>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</si>
  <si>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</si>
  <si>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</si>
  <si>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</si>
  <si>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</si>
  <si>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</si>
  <si>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</si>
  <si>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</si>
  <si>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</si>
  <si>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</si>
  <si>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</si>
  <si>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</si>
  <si>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</si>
  <si>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</si>
  <si>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</si>
  <si>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</si>
  <si>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</si>
  <si>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</si>
  <si>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</si>
  <si>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</si>
  <si>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</si>
  <si>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</si>
  <si>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</si>
  <si>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</si>
  <si>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</si>
  <si>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</si>
  <si>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</si>
  <si>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</si>
  <si>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</si>
  <si>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</si>
  <si>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</si>
  <si>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</si>
  <si>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</si>
  <si>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</si>
  <si>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</si>
  <si>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</si>
  <si>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</si>
  <si>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</si>
  <si>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</si>
  <si>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</si>
  <si>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</si>
  <si>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</si>
  <si>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</si>
  <si>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</si>
  <si>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</si>
  <si>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</si>
  <si>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</si>
  <si>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</si>
  <si>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</si>
  <si>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</si>
  <si>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</si>
  <si>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</si>
  <si>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</si>
  <si>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</si>
  <si>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</si>
  <si>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</si>
  <si>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</si>
  <si>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</si>
  <si>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</si>
  <si>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</si>
  <si>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</si>
  <si>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</si>
  <si>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</si>
  <si>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</si>
  <si>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</si>
  <si>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</si>
  <si>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</si>
  <si>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</si>
  <si>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</si>
  <si>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</si>
  <si>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</si>
  <si>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</si>
  <si>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</si>
  <si>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</si>
  <si>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</si>
  <si>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</si>
  <si>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</si>
  <si>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</si>
  <si>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</si>
  <si>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</si>
  <si>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</si>
  <si>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</si>
  <si>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</si>
  <si>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</si>
  <si>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</si>
  <si>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</si>
  <si>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</si>
  <si>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</si>
  <si>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</si>
  <si>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</si>
  <si>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</si>
  <si>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</si>
  <si>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</si>
  <si>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</si>
  <si>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</si>
  <si>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</si>
  <si>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</si>
  <si>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</si>
  <si>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</si>
  <si>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</si>
  <si>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</si>
  <si>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</si>
  <si>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</si>
  <si>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</si>
  <si>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</si>
  <si>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</si>
  <si>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</si>
  <si>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</si>
  <si>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</si>
  <si>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</si>
  <si>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</si>
  <si>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</si>
  <si>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</si>
  <si>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</si>
  <si>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</si>
  <si>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</si>
  <si>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</si>
  <si>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</si>
  <si>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</si>
  <si>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</si>
  <si>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</si>
  <si>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</si>
  <si>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</si>
  <si>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</si>
  <si>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</si>
  <si>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</si>
  <si>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</si>
  <si>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</si>
  <si>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</si>
  <si>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</si>
  <si>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</si>
  <si>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</si>
  <si>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</si>
  <si>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</si>
  <si>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</si>
  <si>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</si>
  <si>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</si>
  <si>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</si>
  <si>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</si>
  <si>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</si>
  <si>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</si>
  <si>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</si>
  <si>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</si>
  <si>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</si>
  <si>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</si>
  <si>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</si>
  <si>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</si>
  <si>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</si>
  <si>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</si>
  <si>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</si>
  <si>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</si>
  <si>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</si>
  <si>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</si>
  <si>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</si>
  <si>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</si>
  <si>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</si>
  <si>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</si>
  <si>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</si>
  <si>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</si>
  <si>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</si>
  <si>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</si>
  <si>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</si>
  <si>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</si>
  <si>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</si>
  <si>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</si>
  <si>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</si>
  <si>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</si>
  <si>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</si>
  <si>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</si>
  <si>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</si>
  <si>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</si>
  <si>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</si>
  <si>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</si>
  <si>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</si>
  <si>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</si>
  <si>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</si>
  <si>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</si>
  <si>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</si>
  <si>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</si>
  <si>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</si>
  <si>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</si>
  <si>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</si>
  <si>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</si>
  <si>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</si>
  <si>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</si>
  <si>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</si>
  <si>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</si>
  <si>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</si>
  <si>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</si>
  <si>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</si>
  <si>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</si>
  <si>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</si>
  <si>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</si>
  <si>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</si>
  <si>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</si>
  <si>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</si>
  <si>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</si>
  <si>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</si>
  <si>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</si>
  <si>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</si>
  <si>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</si>
  <si>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</si>
  <si>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</si>
  <si>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</si>
  <si>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</si>
  <si>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</si>
  <si>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</si>
  <si>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</si>
  <si>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</si>
  <si>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</si>
  <si>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</si>
  <si>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</si>
  <si>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</si>
  <si>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</si>
  <si>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</si>
  <si>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</si>
  <si>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</si>
  <si>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</si>
  <si>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</si>
  <si>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</si>
  <si>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</si>
  <si>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</si>
  <si>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</si>
  <si>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</si>
  <si>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</si>
  <si>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</si>
  <si>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</si>
  <si>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</si>
  <si>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</si>
  <si>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</si>
  <si>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</si>
  <si>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</si>
  <si>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</si>
  <si>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</si>
  <si>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</si>
  <si>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</si>
  <si>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</si>
  <si>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</si>
  <si>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</si>
  <si>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</si>
  <si>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</si>
  <si>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</si>
  <si>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</si>
  <si>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</si>
  <si>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</si>
  <si>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</si>
  <si>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</si>
  <si>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</si>
  <si>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</si>
  <si>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</si>
  <si>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</si>
  <si>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</si>
  <si>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</si>
  <si>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</si>
  <si>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</si>
  <si>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</si>
  <si>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</si>
  <si>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</si>
  <si>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</si>
  <si>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</si>
  <si>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</si>
  <si>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</si>
  <si>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</si>
  <si>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</si>
  <si>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</si>
  <si>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</si>
  <si>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</si>
  <si>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</si>
  <si>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</si>
  <si>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</si>
  <si>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</si>
  <si>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</si>
  <si>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</si>
  <si>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</si>
  <si>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</si>
  <si>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</si>
  <si>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</si>
  <si>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</si>
  <si>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</si>
  <si>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</si>
  <si>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</si>
  <si>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</si>
  <si>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</si>
  <si>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</si>
  <si>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</si>
  <si>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</si>
  <si>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</si>
  <si>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</si>
  <si>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</si>
  <si>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</si>
  <si>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</si>
  <si>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</si>
  <si>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</si>
  <si>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</si>
  <si>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</si>
  <si>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</si>
  <si>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</si>
  <si>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</si>
  <si>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</si>
  <si>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</si>
  <si>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</si>
  <si>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</si>
  <si>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</si>
  <si>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</si>
  <si>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</si>
  <si>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</si>
  <si>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</si>
  <si>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</si>
  <si>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</si>
  <si>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</si>
  <si>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</si>
  <si>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</si>
  <si>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</si>
  <si>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</si>
  <si>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</si>
  <si>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</si>
  <si>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</si>
  <si>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</si>
  <si>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</si>
  <si>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</si>
  <si>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</si>
  <si>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</si>
  <si>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</si>
  <si>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</si>
  <si>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</si>
  <si>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</si>
  <si>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</si>
  <si>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</si>
  <si>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</si>
  <si>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</si>
  <si>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</si>
  <si>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</si>
  <si>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</si>
  <si>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</si>
  <si>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</si>
  <si>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</si>
  <si>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</si>
  <si>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</si>
  <si>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</si>
  <si>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</si>
  <si>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</si>
  <si>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</si>
  <si>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</si>
  <si>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</si>
  <si>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</si>
  <si>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</si>
  <si>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</si>
  <si>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</si>
  <si>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</si>
  <si>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</si>
  <si>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</si>
  <si>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</si>
  <si>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</si>
  <si>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</si>
  <si>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</si>
  <si>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</si>
  <si>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</si>
  <si>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</si>
  <si>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</si>
  <si>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</si>
  <si>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</si>
  <si>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</si>
  <si>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</si>
  <si>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</si>
  <si>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</si>
  <si>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</si>
  <si>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</si>
  <si>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</si>
  <si>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</si>
  <si>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</si>
  <si>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</si>
  <si>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</si>
  <si>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</si>
  <si>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</si>
  <si>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</si>
  <si>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</si>
  <si>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</si>
  <si>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</si>
  <si>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</si>
  <si>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</si>
  <si>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</si>
  <si>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</si>
  <si>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</si>
  <si>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</si>
  <si>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</si>
  <si>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</si>
  <si>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</si>
  <si>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</si>
  <si>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</si>
  <si>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</si>
  <si>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</si>
  <si>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</si>
  <si>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</si>
  <si>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</si>
  <si>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</si>
  <si>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</si>
  <si>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</si>
  <si>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</si>
  <si>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</si>
  <si>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</si>
  <si>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</si>
  <si>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</si>
  <si>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</si>
  <si>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</si>
  <si>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</si>
  <si>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</si>
  <si>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</si>
  <si>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</si>
  <si>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</si>
  <si>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</si>
  <si>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</si>
  <si>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</si>
  <si>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</si>
  <si>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</si>
  <si>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</si>
  <si>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</si>
  <si>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</si>
  <si>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</si>
  <si>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</si>
  <si>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</si>
  <si>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</si>
  <si>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</si>
  <si>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</si>
  <si>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</si>
  <si>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</si>
  <si>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</si>
  <si>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</si>
  <si>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</si>
  <si>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</si>
  <si>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</si>
  <si>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</si>
  <si>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</si>
  <si>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</si>
  <si>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</si>
  <si>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</si>
  <si>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</si>
  <si>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</si>
  <si>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</si>
  <si>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</si>
  <si>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</si>
  <si>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</si>
  <si>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</si>
  <si>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</si>
  <si>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</si>
  <si>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</si>
  <si>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</si>
  <si>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</si>
  <si>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</si>
  <si>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</si>
  <si>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</si>
  <si>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</si>
  <si>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</si>
  <si>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</si>
  <si>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</si>
  <si>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</si>
  <si>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</si>
  <si>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</si>
  <si>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</si>
  <si>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</si>
  <si>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</si>
  <si>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</si>
  <si>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</si>
  <si>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</si>
  <si>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</si>
  <si>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</si>
  <si>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</si>
  <si>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</si>
  <si>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</si>
  <si>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</si>
  <si>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</si>
  <si>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</si>
  <si>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</si>
  <si>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</si>
  <si>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</si>
  <si>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</si>
  <si>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</si>
  <si>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</si>
  <si>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</si>
  <si>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</si>
  <si>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</si>
  <si>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</si>
  <si>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</si>
  <si>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</si>
  <si>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</si>
  <si>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</si>
  <si>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</si>
  <si>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</si>
  <si>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</si>
  <si>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</si>
  <si>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</si>
  <si>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</si>
  <si>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</si>
  <si>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</si>
  <si>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</si>
  <si>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</si>
  <si>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</si>
  <si>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</si>
  <si>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</si>
  <si>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</si>
  <si>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</si>
  <si>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</si>
  <si>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</si>
  <si>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</si>
  <si>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</si>
  <si>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</si>
  <si>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</si>
  <si>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</si>
  <si>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</si>
  <si>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</si>
  <si>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</si>
  <si>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</si>
  <si>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</si>
  <si>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</si>
  <si>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</si>
  <si>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</si>
  <si>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</si>
  <si>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</si>
  <si>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</si>
  <si>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</si>
  <si>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</si>
  <si>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</si>
  <si>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</si>
  <si>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</si>
  <si>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</si>
  <si>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</si>
  <si>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</si>
  <si>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</si>
  <si>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</si>
  <si>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</si>
  <si>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</si>
  <si>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</si>
  <si>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</si>
  <si>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</si>
  <si>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</si>
  <si>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</si>
  <si>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</si>
  <si>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</si>
  <si>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</si>
  <si>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</si>
  <si>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</si>
  <si>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</si>
  <si>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</si>
  <si>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</si>
  <si>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</si>
  <si>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</si>
  <si>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</si>
  <si>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</si>
  <si>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</si>
  <si>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</si>
  <si>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</si>
  <si>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</si>
  <si>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</si>
  <si>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</si>
  <si>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</si>
  <si>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</si>
  <si>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</si>
  <si>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</si>
  <si>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</si>
  <si>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</si>
  <si>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</si>
  <si>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</si>
  <si>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</si>
  <si>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</si>
  <si>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</si>
  <si>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</si>
  <si>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</si>
  <si>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</si>
  <si>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</si>
  <si>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</si>
  <si>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</si>
  <si>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</si>
  <si>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</si>
  <si>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</si>
  <si>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</si>
  <si>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</si>
  <si>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</si>
  <si>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</si>
  <si>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</si>
  <si>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</si>
  <si>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</si>
  <si>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</si>
  <si>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</si>
  <si>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</si>
  <si>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</si>
  <si>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</si>
  <si>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</si>
  <si>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</si>
  <si>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</si>
  <si>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</si>
  <si>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</si>
  <si>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</si>
  <si>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</si>
  <si>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</si>
  <si>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</si>
  <si>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</si>
  <si>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</si>
  <si>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</si>
  <si>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</si>
  <si>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</si>
  <si>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</si>
  <si>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</si>
  <si>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</si>
  <si>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</si>
  <si>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</si>
  <si>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</si>
  <si>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</si>
  <si>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</si>
  <si>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</si>
  <si>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</si>
  <si>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</si>
  <si>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</si>
  <si>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</si>
  <si>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</si>
  <si>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</si>
  <si>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</si>
  <si>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</si>
  <si>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</si>
  <si>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</si>
  <si>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</si>
  <si>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</si>
  <si>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</si>
  <si>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</si>
  <si>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</si>
  <si>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</si>
  <si>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</si>
  <si>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</si>
  <si>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</si>
  <si>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</si>
  <si>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</si>
  <si>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</si>
  <si>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</si>
  <si>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</si>
  <si>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</si>
  <si>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</si>
  <si>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</si>
  <si>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</si>
  <si>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</si>
  <si>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</si>
  <si>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</si>
  <si>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</si>
  <si>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</si>
  <si>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</si>
  <si>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</si>
  <si>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</si>
  <si>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</si>
  <si>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</si>
  <si>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</si>
  <si>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</si>
  <si>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</si>
  <si>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</si>
  <si>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</si>
  <si>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</si>
  <si>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</si>
  <si>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</si>
  <si>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</si>
  <si>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</si>
  <si>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</si>
  <si>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</si>
  <si>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</si>
  <si>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</si>
  <si>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</si>
  <si>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</si>
  <si>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</si>
  <si>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</si>
  <si>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</si>
  <si>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</si>
  <si>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</si>
  <si>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</si>
  <si>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</si>
  <si>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</si>
  <si>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</si>
  <si>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</si>
  <si>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</si>
  <si>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</si>
  <si>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</si>
  <si>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</si>
  <si>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</si>
  <si>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</si>
  <si>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</si>
  <si>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</si>
  <si>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</si>
  <si>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</si>
  <si>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</si>
  <si>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</si>
  <si>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</si>
  <si>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</si>
  <si>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</si>
  <si>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</si>
  <si>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</si>
  <si>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</si>
  <si>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</si>
  <si>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</si>
  <si>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</si>
  <si>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</si>
  <si>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</si>
  <si>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</si>
  <si>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</si>
  <si>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</si>
  <si>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</si>
  <si>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</si>
  <si>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</si>
  <si>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</si>
  <si>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</si>
  <si>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</si>
  <si>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</si>
  <si>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</si>
  <si>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</si>
  <si>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</si>
  <si>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</si>
  <si>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</si>
  <si>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</si>
  <si>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</si>
  <si>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</si>
  <si>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</si>
  <si>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</si>
  <si>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</si>
  <si>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</si>
  <si>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</si>
  <si>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</si>
  <si>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</si>
  <si>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</si>
  <si>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</si>
  <si>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</si>
  <si>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</si>
  <si>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</si>
  <si>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</si>
  <si>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</si>
  <si>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</si>
  <si>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</si>
  <si>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</si>
  <si>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</si>
  <si>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</si>
  <si>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</si>
  <si>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</si>
  <si>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</si>
  <si>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</si>
  <si>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</si>
  <si>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</si>
  <si>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</si>
  <si>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</si>
  <si>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</si>
  <si>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</si>
  <si>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</si>
  <si>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</si>
  <si>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</si>
  <si>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</si>
  <si>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</si>
  <si>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</si>
  <si>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</si>
  <si>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</si>
  <si>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</si>
  <si>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</si>
  <si>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</si>
  <si>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</si>
  <si>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</si>
  <si>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</si>
  <si>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</si>
  <si>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</si>
  <si>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</si>
  <si>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</si>
  <si>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</si>
  <si>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</si>
  <si>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</si>
  <si>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</si>
  <si>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</si>
  <si>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</si>
  <si>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</si>
  <si>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</si>
  <si>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</si>
  <si>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</si>
  <si>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</si>
  <si>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</si>
  <si>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</si>
  <si>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</si>
  <si>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</si>
  <si>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</si>
  <si>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</si>
  <si>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</si>
  <si>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</si>
  <si>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</si>
  <si>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</si>
  <si>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</si>
  <si>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</si>
  <si>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</si>
  <si>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</si>
  <si>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</si>
  <si>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</si>
  <si>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</si>
  <si>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</si>
  <si>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</si>
  <si>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</si>
  <si>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</si>
  <si>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</si>
  <si>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</si>
  <si>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</si>
  <si>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</si>
  <si>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</si>
  <si>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</si>
  <si>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</si>
  <si>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</si>
  <si>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</si>
  <si>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</si>
  <si>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</si>
  <si>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</si>
  <si>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</si>
  <si>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</si>
  <si>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</si>
  <si>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</si>
  <si>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</si>
  <si>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</si>
  <si>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</si>
  <si>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</si>
  <si>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</si>
  <si>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</si>
  <si>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</si>
  <si>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</si>
  <si>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</si>
  <si>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</si>
  <si>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</si>
  <si>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</si>
  <si>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</si>
  <si>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</si>
  <si>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</si>
  <si>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</si>
  <si>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</si>
  <si>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</si>
  <si>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</si>
  <si>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</si>
  <si>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</si>
  <si>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</si>
  <si>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</si>
  <si>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</si>
  <si>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</si>
  <si>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</si>
  <si>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</si>
  <si>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</si>
  <si>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</si>
  <si>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</si>
  <si>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</si>
  <si>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</si>
  <si>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</si>
  <si>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</si>
  <si>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</si>
  <si>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</si>
  <si>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</si>
  <si>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</si>
  <si>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</si>
  <si>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</si>
  <si>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</si>
  <si>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</si>
  <si>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</si>
  <si>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</si>
  <si>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</si>
  <si>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</si>
  <si>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</si>
  <si>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</si>
  <si>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</si>
  <si>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</si>
  <si>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</si>
  <si>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</si>
  <si>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</si>
  <si>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</si>
  <si>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</si>
  <si>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</si>
  <si>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</si>
  <si>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</si>
  <si>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</si>
  <si>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</si>
  <si>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</si>
  <si>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</si>
  <si>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</si>
  <si>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</si>
  <si>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</si>
  <si>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</si>
  <si>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</si>
  <si>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</si>
  <si>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</si>
  <si>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</si>
  <si>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</si>
  <si>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</si>
  <si>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</si>
  <si>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</si>
  <si>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</si>
  <si>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</si>
  <si>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</si>
  <si>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</si>
  <si>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</si>
  <si>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</si>
  <si>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</si>
  <si>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</si>
  <si>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</si>
  <si>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</si>
  <si>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</si>
  <si>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</si>
  <si>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</si>
  <si>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</si>
  <si>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</si>
  <si>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</si>
  <si>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</si>
  <si>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</si>
  <si>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</si>
  <si>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</si>
  <si>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</si>
  <si>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</si>
  <si>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</si>
  <si>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</si>
  <si>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</si>
  <si>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</si>
  <si>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</si>
  <si>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</si>
  <si>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</si>
  <si>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</si>
  <si>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</si>
  <si>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</si>
  <si>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</si>
  <si>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</si>
  <si>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</si>
  <si>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</si>
  <si>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</si>
  <si>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</si>
  <si>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</si>
  <si>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</si>
  <si>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</si>
  <si>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</si>
  <si>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</si>
  <si>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</si>
  <si>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</si>
  <si>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</si>
  <si>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</si>
  <si>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</si>
  <si>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</si>
  <si>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</si>
  <si>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</si>
  <si>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</si>
  <si>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</si>
  <si>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</si>
  <si>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</si>
  <si>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</si>
  <si>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</si>
  <si>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</si>
  <si>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</si>
  <si>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</si>
  <si>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</si>
  <si>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</si>
  <si>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</si>
  <si>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</si>
  <si>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</si>
  <si>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</si>
  <si>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</si>
  <si>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</si>
  <si>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</si>
  <si>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</si>
  <si>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</si>
  <si>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</si>
  <si>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</si>
  <si>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</si>
  <si>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</si>
  <si>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</si>
  <si>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</si>
  <si>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</si>
  <si>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</si>
  <si>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</si>
  <si>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</si>
  <si>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</si>
  <si>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</si>
  <si>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</si>
  <si>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</si>
  <si>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</si>
  <si>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</si>
  <si>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</si>
  <si>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</si>
  <si>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</si>
  <si>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</si>
  <si>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</si>
  <si>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</si>
  <si>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</si>
  <si>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</si>
  <si>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</si>
  <si>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</si>
  <si>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</si>
  <si>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</si>
  <si>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</si>
  <si>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</si>
  <si>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</si>
  <si>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</si>
  <si>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</si>
  <si>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</si>
  <si>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</si>
  <si>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</si>
  <si>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</si>
  <si>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</si>
  <si>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</si>
  <si>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</si>
  <si>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</si>
  <si>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</si>
  <si>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</si>
  <si>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</si>
  <si>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</si>
  <si>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</si>
  <si>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</si>
  <si>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</si>
  <si>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</si>
  <si>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</si>
  <si>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</si>
  <si>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</si>
  <si>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</si>
  <si>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</si>
  <si>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</si>
  <si>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</si>
  <si>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</si>
  <si>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</si>
  <si>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</si>
  <si>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</si>
  <si>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</si>
  <si>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</si>
  <si>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</si>
  <si>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</si>
  <si>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</si>
  <si>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</si>
  <si>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</si>
  <si>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</si>
  <si>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</si>
  <si>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</si>
  <si>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</si>
  <si>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</si>
  <si>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</si>
  <si>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</si>
  <si>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</si>
  <si>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</si>
  <si>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</si>
  <si>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</si>
  <si>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</si>
  <si>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</si>
  <si>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</si>
  <si>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</si>
  <si>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</si>
  <si>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</si>
  <si>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</si>
  <si>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</si>
  <si>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</si>
  <si>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</si>
  <si>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</si>
  <si>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</si>
  <si>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</si>
  <si>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</si>
  <si>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</si>
  <si>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</si>
  <si>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</si>
  <si>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</si>
  <si>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</si>
  <si>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</si>
  <si>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</si>
  <si>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</si>
  <si>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</si>
  <si>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</si>
  <si>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</si>
  <si>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</si>
  <si>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</si>
  <si>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</si>
  <si>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</si>
  <si>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</si>
  <si>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</si>
  <si>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</si>
  <si>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</si>
  <si>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</si>
  <si>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</si>
  <si>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</si>
  <si>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</si>
  <si>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</si>
  <si>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</si>
  <si>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</si>
  <si>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</si>
  <si>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</si>
  <si>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</si>
  <si>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</si>
  <si>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</si>
  <si>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</si>
  <si>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</si>
  <si>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</si>
  <si>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</si>
  <si>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</si>
  <si>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</si>
  <si>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</si>
  <si>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</si>
  <si>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</si>
  <si>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</si>
  <si>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</si>
  <si>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</si>
  <si>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</si>
  <si>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</si>
  <si>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</si>
  <si>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</si>
  <si>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</si>
  <si>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</si>
  <si>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</si>
  <si>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</si>
  <si>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</si>
  <si>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</si>
  <si>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</si>
  <si>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</si>
  <si>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</si>
  <si>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</si>
  <si>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</si>
  <si>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</si>
  <si>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</si>
  <si>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</si>
  <si>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</si>
  <si>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</si>
  <si>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</si>
  <si>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</si>
  <si>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</si>
  <si>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</si>
  <si>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</si>
  <si>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</si>
  <si>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</si>
  <si>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</si>
  <si>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</si>
  <si>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</si>
  <si>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</si>
  <si>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</si>
  <si>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</si>
  <si>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</si>
  <si>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</si>
  <si>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</si>
  <si>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</si>
  <si>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</si>
  <si>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</si>
  <si>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</si>
  <si>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</si>
  <si>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</si>
  <si>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</si>
  <si>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</si>
  <si>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</si>
  <si>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</si>
  <si>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</si>
  <si>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</si>
  <si>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</si>
  <si>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</si>
  <si>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</si>
  <si>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</si>
  <si>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</si>
  <si>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</si>
  <si>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</si>
  <si>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</si>
  <si>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</si>
  <si>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</si>
  <si>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</si>
  <si>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</si>
  <si>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</si>
  <si>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</si>
  <si>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</si>
  <si>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</si>
  <si>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</si>
  <si>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</si>
  <si>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</si>
  <si>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</si>
  <si>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</si>
  <si>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</si>
  <si>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</si>
  <si>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</si>
  <si>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</si>
  <si>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</si>
  <si>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</si>
  <si>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</si>
  <si>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</si>
  <si>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</si>
  <si>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</si>
  <si>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</si>
  <si>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</si>
  <si>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</si>
  <si>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</si>
  <si>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</si>
  <si>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</si>
  <si>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</si>
  <si>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</si>
  <si>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</si>
  <si>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</si>
  <si>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</si>
  <si>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</si>
  <si>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</si>
  <si>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</si>
  <si>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</si>
  <si>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</si>
  <si>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</si>
  <si>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</si>
  <si>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</si>
  <si>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</si>
  <si>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</si>
  <si>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</si>
  <si>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</si>
  <si>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</si>
  <si>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</si>
  <si>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</si>
  <si>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</si>
  <si>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</si>
  <si>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</si>
  <si>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</si>
  <si>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</si>
  <si>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</si>
  <si>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</si>
  <si>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</si>
  <si>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</si>
  <si>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</si>
  <si>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</si>
  <si>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</si>
  <si>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</si>
  <si>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</si>
  <si>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</si>
  <si>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</si>
  <si>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</si>
  <si>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</si>
  <si>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</si>
  <si>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</si>
  <si>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</si>
  <si>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</si>
  <si>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</si>
  <si>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</si>
  <si>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</si>
  <si>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</si>
  <si>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</si>
  <si>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</si>
  <si>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</si>
  <si>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</si>
  <si>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</si>
  <si>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</si>
  <si>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</si>
  <si>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</si>
  <si>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</si>
  <si>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</si>
  <si>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</si>
  <si>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</si>
  <si>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</si>
  <si>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</si>
  <si>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</si>
  <si>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</si>
  <si>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</si>
  <si>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</si>
  <si>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</si>
  <si>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</si>
  <si>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</si>
  <si>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</si>
  <si>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</si>
  <si>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</si>
  <si>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</si>
  <si>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</si>
  <si>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</si>
  <si>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</si>
  <si>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</si>
  <si>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</si>
  <si>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</si>
  <si>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</si>
  <si>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</si>
  <si>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</si>
  <si>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</si>
  <si>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</si>
  <si>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</si>
  <si>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</si>
  <si>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</si>
  <si>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</si>
  <si>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</si>
  <si>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</si>
  <si>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</si>
  <si>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</si>
  <si>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</si>
  <si>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</si>
  <si>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</si>
  <si>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</si>
  <si>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</si>
  <si>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</si>
  <si>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</si>
  <si>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</si>
  <si>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</si>
  <si>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</si>
  <si>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</si>
  <si>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</si>
  <si>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</si>
  <si>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</si>
  <si>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</si>
  <si>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</si>
  <si>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</si>
  <si>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</si>
  <si>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</si>
  <si>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</si>
  <si>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</si>
  <si>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</si>
  <si>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</si>
  <si>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</si>
  <si>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</si>
  <si>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</si>
  <si>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</si>
  <si>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</si>
  <si>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</si>
  <si>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</si>
  <si>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</si>
  <si>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</si>
  <si>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</si>
  <si>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</si>
  <si>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</si>
  <si>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</si>
  <si>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</si>
  <si>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</si>
  <si>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</si>
  <si>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</si>
  <si>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</si>
  <si>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</si>
  <si>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</si>
  <si>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</si>
  <si>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</si>
  <si>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</si>
  <si>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</si>
  <si>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</si>
  <si>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</si>
  <si>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</si>
  <si>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</si>
  <si>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</si>
  <si>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</si>
  <si>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</si>
  <si>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</si>
  <si>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</si>
  <si>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</si>
  <si>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</si>
  <si>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</si>
  <si>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</si>
  <si>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</si>
  <si>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</si>
  <si>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</si>
  <si>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</si>
  <si>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</si>
  <si>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</si>
  <si>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</si>
  <si>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</si>
  <si>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</si>
  <si>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</si>
  <si>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</si>
  <si>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</si>
  <si>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</si>
  <si>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</si>
  <si>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</si>
  <si>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</si>
  <si>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</si>
  <si>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</si>
  <si>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</si>
  <si>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</si>
  <si>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</si>
  <si>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</si>
  <si>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</si>
  <si>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</si>
  <si>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</si>
  <si>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</si>
  <si>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</si>
  <si>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</si>
  <si>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</si>
  <si>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</si>
  <si>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</si>
  <si>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</si>
  <si>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</si>
  <si>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</si>
  <si>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</si>
  <si>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</si>
  <si>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</si>
  <si>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</si>
  <si>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</si>
  <si>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</si>
  <si>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</si>
  <si>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</si>
  <si>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</si>
  <si>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</si>
  <si>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</si>
  <si>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</si>
  <si>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</si>
  <si>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</si>
  <si>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</si>
  <si>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</si>
  <si>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</si>
  <si>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</si>
  <si>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</si>
  <si>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</si>
  <si>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</si>
  <si>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</si>
  <si>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</si>
  <si>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</si>
  <si>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</si>
  <si>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</si>
  <si>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</si>
  <si>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</si>
  <si>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</si>
  <si>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</si>
  <si>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</si>
  <si>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</si>
  <si>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</si>
  <si>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</si>
  <si>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</si>
  <si>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</si>
  <si>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</si>
  <si>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</si>
  <si>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</si>
  <si>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</si>
  <si>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</si>
  <si>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</si>
  <si>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</si>
  <si>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</si>
  <si>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</si>
  <si>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</si>
  <si>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</si>
  <si>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</si>
  <si>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</si>
  <si>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</si>
  <si>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</si>
  <si>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</si>
  <si>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</si>
  <si>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</si>
  <si>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</si>
  <si>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</si>
  <si>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</si>
  <si>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</si>
  <si>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</si>
  <si>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</si>
  <si>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</si>
  <si>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</si>
  <si>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</si>
  <si>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</si>
  <si>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</si>
  <si>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</si>
  <si>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</si>
  <si>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</si>
  <si>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</si>
  <si>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</si>
  <si>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</si>
  <si>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</si>
  <si>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</si>
  <si>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</si>
  <si>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</si>
  <si>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</si>
  <si>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</si>
  <si>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</si>
  <si>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</si>
  <si>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</si>
  <si>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</si>
  <si>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</si>
  <si>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</si>
  <si>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</si>
  <si>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</si>
  <si>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</si>
  <si>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</si>
  <si>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</si>
  <si>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</si>
  <si>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</si>
  <si>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</si>
  <si>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</si>
  <si>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</si>
  <si>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</si>
  <si>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</si>
  <si>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</si>
  <si>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</si>
  <si>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</si>
  <si>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</si>
  <si>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</si>
  <si>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</si>
  <si>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</si>
  <si>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</si>
  <si>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</si>
  <si>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</si>
  <si>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</si>
  <si>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</si>
  <si>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</si>
  <si>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</si>
  <si>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</si>
  <si>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</si>
  <si>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</si>
  <si>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</si>
  <si>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</si>
  <si>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</si>
  <si>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</si>
  <si>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</si>
  <si>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</si>
  <si>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</si>
  <si>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</si>
  <si>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</si>
  <si>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</si>
  <si>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</si>
  <si>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</si>
  <si>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</si>
  <si>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</si>
  <si>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</si>
  <si>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</si>
  <si>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</si>
  <si>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</si>
  <si>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</si>
  <si>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</si>
  <si>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</si>
  <si>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</si>
  <si>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</si>
  <si>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</si>
  <si>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</si>
  <si>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</si>
  <si>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</si>
  <si>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</si>
  <si>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</si>
  <si>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</si>
  <si>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</si>
  <si>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</si>
  <si>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</si>
  <si>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</si>
  <si>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</si>
  <si>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</si>
  <si>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</si>
  <si>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</si>
  <si>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</si>
  <si>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</si>
  <si>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</si>
  <si>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</si>
  <si>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</si>
  <si>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</si>
  <si>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</si>
  <si>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</si>
  <si>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</si>
  <si>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</si>
  <si>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</si>
  <si>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</si>
  <si>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</si>
  <si>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</si>
  <si>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</si>
  <si>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</si>
  <si>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</si>
  <si>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</si>
  <si>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</si>
  <si>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</si>
  <si>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</si>
  <si>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</si>
  <si>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</si>
  <si>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</si>
  <si>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</si>
  <si>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</si>
  <si>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</si>
  <si>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</si>
  <si>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</si>
  <si>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</si>
  <si>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</si>
  <si>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</si>
  <si>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</si>
  <si>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</si>
  <si>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</si>
  <si>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</si>
  <si>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</si>
  <si>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</si>
  <si>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</si>
  <si>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</si>
  <si>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</si>
  <si>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</si>
  <si>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</si>
  <si>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</si>
  <si>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</si>
  <si>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</si>
  <si>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</si>
  <si>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</si>
  <si>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</si>
  <si>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</si>
  <si>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</si>
  <si>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</si>
  <si>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</si>
  <si>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</si>
  <si>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</si>
  <si>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</si>
  <si>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</si>
  <si>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</si>
  <si>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</si>
  <si>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</si>
  <si>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</si>
  <si>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</si>
  <si>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</si>
  <si>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</si>
  <si>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</si>
  <si>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</si>
  <si>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</si>
  <si>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</si>
  <si>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</si>
  <si>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</si>
  <si>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</si>
  <si>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</si>
  <si>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</si>
  <si>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</si>
  <si>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</si>
  <si>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</si>
  <si>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</si>
  <si>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</si>
  <si>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</si>
  <si>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</si>
  <si>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</si>
  <si>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</si>
  <si>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</si>
  <si>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</si>
  <si>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</si>
  <si>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</si>
  <si>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</si>
  <si>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</si>
  <si>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</si>
  <si>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</si>
  <si>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</si>
  <si>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</si>
  <si>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</si>
  <si>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</si>
  <si>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</si>
  <si>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</si>
  <si>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</si>
  <si>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</si>
  <si>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</si>
  <si>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</si>
  <si>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</si>
  <si>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</si>
  <si>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</si>
  <si>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</si>
  <si>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</si>
  <si>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</si>
  <si>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</si>
  <si>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</si>
  <si>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</si>
  <si>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</si>
  <si>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</si>
  <si>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</si>
  <si>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</si>
  <si>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</si>
  <si>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</si>
  <si>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</si>
  <si>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</si>
  <si>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</si>
  <si>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</si>
  <si>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</si>
  <si>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</si>
  <si>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</si>
  <si>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</si>
  <si>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</si>
  <si>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</si>
  <si>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</si>
  <si>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</si>
  <si>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</si>
  <si>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</si>
  <si>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</si>
  <si>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</si>
  <si>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</si>
  <si>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</si>
  <si>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</si>
  <si>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</si>
  <si>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</si>
  <si>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</si>
  <si>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</si>
  <si>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</si>
  <si>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</si>
  <si>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</si>
  <si>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</si>
  <si>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</si>
  <si>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</si>
  <si>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</si>
  <si>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</si>
  <si>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</si>
  <si>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</si>
  <si>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</si>
  <si>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</si>
  <si>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</si>
  <si>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</si>
  <si>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</si>
  <si>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</si>
  <si>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</si>
  <si>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</si>
  <si>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</si>
  <si>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</si>
  <si>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</si>
  <si>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</si>
  <si>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</si>
  <si>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</si>
  <si>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</si>
  <si>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</si>
  <si>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</si>
  <si>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</si>
  <si>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</si>
  <si>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</si>
  <si>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</si>
  <si>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</si>
  <si>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</si>
  <si>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</si>
  <si>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</si>
  <si>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</si>
  <si>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</si>
  <si>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</si>
  <si>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</si>
  <si>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</si>
  <si>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</si>
  <si>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</si>
  <si>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</si>
  <si>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</si>
  <si>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</si>
  <si>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</si>
  <si>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</si>
  <si>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</si>
  <si>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</si>
  <si>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</si>
  <si>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</si>
  <si>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</si>
  <si>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</si>
  <si>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</si>
  <si>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</si>
  <si>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</si>
  <si>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</si>
  <si>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</si>
  <si>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</si>
  <si>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</si>
  <si>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</si>
  <si>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</si>
  <si>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</si>
  <si>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</si>
  <si>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</si>
  <si>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</si>
  <si>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</si>
  <si>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</si>
  <si>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</si>
  <si>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</si>
  <si>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</si>
  <si>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</si>
  <si>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</si>
  <si>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</si>
  <si>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</si>
  <si>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</si>
  <si>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</si>
  <si>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</si>
  <si>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</si>
  <si>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</si>
  <si>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</si>
  <si>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</si>
  <si>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</si>
  <si>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</si>
  <si>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</si>
  <si>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</si>
  <si>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</si>
  <si>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</si>
  <si>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</si>
  <si>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</si>
  <si>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</si>
  <si>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</si>
  <si>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</si>
  <si>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</si>
  <si>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</si>
  <si>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</si>
  <si>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</si>
  <si>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</si>
  <si>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</si>
  <si>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</si>
  <si>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</si>
  <si>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</si>
  <si>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</si>
  <si>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</si>
  <si>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</si>
  <si>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</si>
  <si>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</si>
  <si>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</si>
  <si>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</si>
  <si>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</si>
  <si>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</si>
  <si>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</si>
  <si>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</si>
  <si>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</si>
  <si>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</si>
  <si>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</si>
  <si>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</si>
  <si>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</si>
  <si>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</si>
  <si>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</si>
  <si>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</si>
  <si>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</si>
  <si>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</si>
  <si>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</si>
  <si>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</si>
  <si>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</si>
  <si>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</si>
  <si>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</si>
  <si>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</si>
  <si>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</si>
  <si>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</si>
  <si>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</si>
  <si>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</si>
  <si>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</si>
  <si>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</si>
  <si>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</si>
  <si>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</si>
  <si>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</si>
  <si>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</si>
  <si>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</si>
  <si>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</si>
  <si>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</si>
  <si>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</si>
  <si>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</si>
  <si>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</si>
  <si>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</si>
  <si>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</si>
  <si>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</si>
  <si>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</si>
  <si>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</si>
  <si>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</si>
  <si>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</si>
  <si>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</si>
  <si>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</si>
  <si>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</si>
  <si>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</si>
  <si>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</si>
  <si>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</si>
  <si>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</si>
  <si>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</si>
  <si>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</si>
  <si>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</si>
  <si>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</si>
  <si>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</si>
  <si>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</si>
  <si>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</si>
  <si>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</si>
  <si>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</si>
  <si>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</si>
  <si>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</si>
  <si>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</si>
  <si>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</si>
  <si>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</si>
  <si>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</si>
  <si>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</si>
  <si>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</si>
  <si>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</si>
  <si>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</si>
  <si>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</si>
  <si>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</si>
  <si>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</si>
  <si>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</si>
  <si>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</si>
  <si>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</si>
  <si>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</si>
  <si>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</si>
  <si>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</si>
  <si>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</si>
  <si>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</si>
  <si>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</si>
  <si>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</si>
  <si>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</si>
  <si>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</si>
  <si>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</si>
  <si>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</si>
  <si>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</si>
  <si>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</si>
  <si>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</si>
  <si>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</si>
  <si>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</si>
  <si>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</si>
  <si>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</si>
  <si>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</si>
  <si>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</si>
  <si>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</si>
  <si>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</si>
  <si>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</si>
  <si>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</si>
  <si>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</si>
  <si>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</si>
  <si>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</si>
  <si>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</si>
  <si>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</si>
  <si>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</si>
  <si>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</si>
  <si>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</si>
  <si>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</si>
  <si>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</si>
  <si>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</si>
  <si>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</si>
  <si>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</si>
  <si>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</si>
  <si>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</si>
  <si>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</si>
  <si>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</si>
  <si>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</si>
  <si>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</si>
  <si>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</si>
  <si>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</si>
  <si>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</si>
  <si>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</si>
  <si>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</si>
  <si>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</si>
  <si>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</si>
  <si>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</si>
  <si>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</si>
  <si>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</si>
  <si>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</si>
  <si>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</si>
  <si>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</si>
  <si>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</si>
  <si>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</si>
  <si>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</si>
  <si>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</si>
  <si>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</si>
  <si>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</si>
  <si>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</si>
  <si>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</si>
  <si>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</si>
  <si>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</si>
  <si>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</si>
  <si>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</si>
  <si>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</si>
  <si>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</si>
  <si>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</si>
  <si>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</si>
  <si>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</si>
  <si>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</si>
  <si>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</si>
  <si>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</si>
  <si>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</si>
  <si>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</si>
  <si>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</si>
  <si>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</si>
  <si>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</si>
  <si>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</si>
  <si>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</si>
  <si>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</si>
  <si>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</si>
  <si>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</si>
  <si>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</si>
  <si>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</si>
  <si>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</si>
  <si>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</si>
  <si>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</si>
  <si>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</si>
  <si>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</si>
  <si>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</si>
  <si>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</si>
  <si>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</si>
  <si>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</si>
  <si>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</si>
  <si>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</si>
  <si>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</si>
  <si>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</si>
  <si>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</si>
  <si>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</si>
  <si>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</si>
  <si>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</si>
  <si>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</si>
  <si>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</si>
  <si>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</si>
  <si>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</si>
  <si>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</si>
  <si>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</si>
  <si>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</si>
  <si>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</si>
  <si>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</si>
  <si>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</si>
  <si>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</si>
  <si>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</si>
  <si>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</si>
  <si>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</si>
  <si>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</si>
  <si>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</si>
  <si>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</si>
  <si>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</si>
  <si>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</si>
  <si>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</si>
  <si>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</si>
  <si>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</si>
  <si>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</si>
  <si>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</si>
  <si>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</si>
  <si>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</si>
  <si>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</si>
  <si>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</si>
  <si>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</si>
  <si>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</si>
  <si>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</si>
  <si>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</si>
  <si>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</si>
  <si>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</si>
  <si>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</si>
  <si>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</si>
  <si>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</si>
  <si>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</si>
  <si>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</si>
  <si>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</si>
  <si>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</si>
  <si>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</si>
  <si>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</si>
  <si>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</si>
  <si>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</si>
  <si>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</si>
  <si>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</si>
  <si>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</si>
  <si>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</si>
  <si>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</si>
  <si>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</si>
  <si>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</si>
  <si>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</si>
  <si>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</si>
  <si>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</si>
  <si>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</si>
  <si>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</si>
  <si>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</si>
  <si>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</si>
  <si>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</si>
  <si>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</si>
  <si>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</si>
  <si>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</si>
  <si>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</si>
  <si>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</si>
  <si>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</si>
  <si>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</si>
  <si>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</si>
  <si>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</si>
  <si>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</si>
  <si>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</si>
  <si>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</si>
  <si>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</si>
  <si>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</si>
  <si>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</si>
  <si>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</si>
  <si>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</si>
  <si>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</si>
  <si>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</si>
  <si>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</si>
  <si>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</si>
  <si>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</si>
  <si>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</si>
  <si>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</si>
  <si>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</si>
  <si>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</si>
  <si>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</si>
  <si>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</si>
  <si>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</si>
  <si>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</si>
  <si>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</si>
  <si>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</si>
  <si>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</si>
  <si>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</si>
  <si>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</si>
  <si>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</si>
  <si>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</si>
  <si>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</si>
  <si>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</si>
  <si>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</si>
  <si>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</si>
  <si>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</si>
  <si>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</si>
  <si>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</si>
  <si>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</si>
  <si>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</si>
  <si>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</si>
  <si>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</si>
  <si>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</si>
  <si>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</si>
  <si>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</si>
  <si>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</si>
  <si>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</si>
  <si>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</si>
  <si>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</si>
  <si>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</si>
  <si>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</si>
  <si>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</si>
  <si>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</si>
  <si>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</si>
  <si>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</si>
  <si>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</si>
  <si>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</si>
  <si>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</si>
  <si>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</si>
  <si>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</si>
  <si>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</si>
  <si>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</si>
  <si>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</si>
  <si>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</si>
  <si>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</si>
  <si>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</si>
  <si>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</si>
  <si>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</si>
  <si>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</si>
  <si>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</si>
  <si>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</si>
  <si>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</si>
  <si>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</si>
  <si>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</si>
  <si>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</si>
  <si>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</si>
  <si>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</si>
  <si>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</si>
  <si>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</si>
  <si>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</si>
  <si>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</si>
  <si>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</si>
  <si>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</si>
  <si>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</si>
  <si>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</si>
  <si>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</si>
  <si>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</si>
  <si>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</si>
  <si>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</si>
  <si>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</si>
  <si>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</si>
  <si>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</si>
  <si>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</si>
  <si>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</si>
  <si>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</si>
  <si>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</si>
  <si>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</si>
  <si>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</si>
  <si>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</si>
  <si>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</si>
  <si>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</si>
  <si>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</si>
  <si>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</si>
  <si>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</si>
  <si>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</si>
  <si>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</si>
  <si>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</si>
  <si>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</si>
  <si>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</si>
  <si>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</si>
  <si>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</si>
  <si>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</si>
  <si>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</si>
  <si>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</si>
  <si>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</si>
  <si>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</si>
  <si>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</si>
  <si>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</si>
  <si>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</si>
  <si>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</si>
  <si>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</si>
  <si>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</si>
  <si>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</si>
  <si>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</si>
  <si>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</si>
  <si>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</si>
  <si>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</si>
  <si>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</si>
  <si>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</si>
  <si>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</si>
  <si>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</si>
  <si>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</si>
  <si>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</si>
  <si>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</si>
  <si>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</si>
  <si>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</si>
  <si>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</si>
  <si>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</si>
  <si>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</si>
  <si>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</si>
  <si>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</si>
  <si>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</si>
  <si>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</si>
  <si>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</si>
  <si>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</si>
  <si>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</si>
  <si>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</si>
  <si>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</si>
  <si>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</si>
  <si>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</si>
  <si>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</si>
  <si>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</si>
  <si>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</si>
  <si>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</si>
  <si>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</si>
  <si>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</si>
  <si>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</si>
  <si>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</si>
  <si>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</si>
  <si>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</si>
  <si>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</si>
  <si>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</si>
  <si>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</si>
  <si>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</si>
  <si>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</si>
  <si>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</si>
  <si>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</si>
  <si>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</si>
  <si>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</si>
  <si>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</si>
  <si>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</si>
  <si>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</si>
  <si>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</si>
  <si>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</si>
  <si>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</si>
  <si>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</si>
  <si>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</si>
  <si>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</si>
  <si>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</si>
  <si>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</si>
  <si>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</si>
  <si>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</si>
  <si>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</si>
  <si>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</si>
  <si>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</si>
  <si>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</si>
  <si>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</si>
  <si>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</si>
  <si>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</si>
  <si>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</si>
  <si>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</si>
  <si>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</si>
  <si>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</si>
  <si>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</si>
  <si>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</si>
  <si>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</si>
  <si>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</si>
  <si>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</si>
  <si>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</si>
  <si>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</si>
  <si>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</si>
  <si>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</si>
  <si>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</si>
  <si>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</si>
  <si>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</si>
  <si>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</si>
  <si>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</si>
  <si>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</si>
  <si>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</si>
  <si>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</si>
  <si>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</si>
  <si>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</si>
  <si>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</si>
  <si>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</si>
  <si>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</si>
  <si>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</si>
  <si>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</si>
  <si>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</si>
  <si>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</si>
  <si>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</si>
  <si>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</si>
  <si>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</si>
  <si>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</si>
  <si>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</si>
  <si>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</si>
  <si>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</si>
  <si>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</si>
  <si>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</si>
  <si>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</si>
  <si>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</si>
  <si>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</si>
  <si>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</si>
  <si>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</si>
  <si>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</si>
  <si>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</si>
  <si>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</si>
  <si>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</si>
  <si>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</si>
  <si>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</si>
  <si>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</si>
  <si>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</si>
  <si>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</si>
  <si>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</si>
  <si>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</si>
  <si>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</si>
  <si>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</si>
  <si>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</si>
  <si>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</si>
  <si>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</si>
  <si>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</si>
  <si>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</si>
  <si>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</si>
  <si>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</si>
  <si>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</si>
  <si>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</si>
  <si>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</si>
  <si>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</si>
  <si>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</si>
  <si>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</si>
  <si>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</si>
  <si>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</si>
  <si>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</si>
  <si>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</si>
  <si>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</si>
  <si>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</si>
  <si>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</si>
  <si>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</si>
  <si>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</si>
  <si>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</si>
  <si>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</si>
  <si>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</si>
  <si>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</si>
  <si>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</si>
  <si>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</si>
  <si>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</si>
  <si>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</si>
  <si>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</si>
  <si>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</si>
  <si>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</si>
  <si>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</si>
  <si>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</si>
  <si>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</si>
  <si>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</si>
  <si>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</si>
  <si>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</si>
  <si>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</si>
  <si>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</si>
  <si>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</si>
  <si>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</si>
  <si>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</si>
  <si>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</si>
  <si>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</si>
  <si>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</si>
  <si>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</si>
  <si>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</si>
  <si>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</si>
  <si>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</si>
  <si>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</si>
  <si>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</si>
  <si>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</si>
  <si>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</si>
  <si>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</si>
  <si>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</si>
  <si>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</si>
  <si>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</si>
  <si>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</si>
  <si>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</si>
  <si>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</si>
  <si>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</si>
  <si>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</si>
  <si>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</si>
  <si>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</si>
  <si>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</si>
  <si>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</si>
  <si>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</si>
  <si>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</si>
  <si>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</si>
  <si>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</si>
  <si>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</si>
  <si>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</si>
  <si>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</si>
  <si>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</si>
  <si>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</si>
  <si>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</si>
  <si>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</si>
  <si>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</si>
  <si>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</si>
  <si>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</si>
  <si>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</si>
  <si>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</si>
  <si>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</si>
  <si>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</si>
  <si>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</si>
  <si>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</si>
  <si>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</si>
  <si>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</si>
  <si>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</si>
  <si>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</si>
  <si>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</si>
  <si>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</si>
  <si>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</si>
  <si>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</si>
  <si>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</si>
  <si>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</si>
  <si>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</si>
  <si>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</si>
  <si>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</si>
  <si>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</si>
  <si>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</si>
  <si>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</si>
  <si>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</si>
  <si>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</si>
  <si>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</si>
  <si>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</si>
  <si>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</si>
  <si>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</si>
  <si>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</si>
  <si>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</si>
  <si>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</si>
  <si>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</si>
  <si>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</si>
  <si>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</si>
  <si>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</si>
  <si>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</si>
  <si>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</si>
  <si>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</si>
  <si>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</si>
  <si>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</si>
  <si>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</si>
  <si>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</si>
  <si>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</si>
  <si>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</si>
  <si>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</si>
  <si>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</si>
  <si>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</si>
  <si>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</si>
  <si>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</si>
  <si>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</si>
  <si>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</si>
  <si>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</si>
  <si>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</si>
  <si>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</si>
  <si>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</si>
  <si>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</si>
  <si>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</si>
  <si>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</si>
  <si>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</si>
  <si>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</si>
  <si>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</si>
  <si>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</si>
  <si>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</si>
  <si>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</si>
  <si>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</si>
  <si>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</si>
  <si>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</si>
  <si>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</si>
  <si>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</si>
  <si>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</si>
  <si>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</si>
  <si>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</si>
  <si>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</si>
  <si>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</si>
  <si>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</si>
  <si>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</si>
  <si>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</si>
  <si>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</si>
  <si>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</si>
  <si>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</si>
  <si>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</si>
  <si>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</si>
  <si>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</si>
  <si>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</si>
  <si>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</si>
  <si>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</si>
  <si>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</si>
  <si>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</si>
  <si>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</si>
  <si>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</si>
  <si>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</si>
  <si>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</si>
  <si>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</si>
  <si>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</si>
  <si>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</si>
  <si>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</si>
  <si>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</si>
  <si>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</si>
  <si>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</si>
  <si>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</si>
  <si>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</si>
  <si>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</si>
  <si>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</si>
  <si>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</si>
  <si>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</si>
  <si>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</si>
  <si>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</si>
  <si>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</si>
  <si>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</si>
  <si>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</si>
  <si>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</si>
  <si>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</si>
  <si>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</si>
  <si>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</si>
  <si>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</si>
  <si>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</si>
  <si>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</si>
  <si>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</si>
  <si>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</si>
  <si>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</si>
  <si>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</si>
  <si>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</si>
  <si>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</si>
  <si>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</si>
  <si>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</si>
  <si>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</si>
  <si>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</si>
  <si>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</si>
  <si>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</si>
  <si>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</si>
  <si>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</si>
  <si>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</si>
  <si>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</si>
  <si>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</si>
  <si>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</si>
  <si>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</si>
  <si>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</si>
  <si>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</si>
  <si>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</si>
  <si>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</si>
  <si>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</si>
  <si>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</si>
  <si>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</si>
  <si>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</si>
  <si>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</si>
  <si>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</si>
  <si>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</si>
  <si>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</si>
  <si>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</si>
  <si>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</si>
  <si>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</si>
  <si>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</si>
  <si>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</si>
  <si>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</si>
  <si>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</si>
  <si>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</si>
  <si>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</si>
  <si>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</si>
  <si>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</si>
  <si>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</si>
  <si>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</si>
  <si>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</si>
  <si>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</si>
  <si>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</si>
  <si>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</si>
  <si>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</si>
  <si>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</si>
  <si>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</si>
  <si>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</si>
  <si>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</si>
  <si>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</si>
  <si>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</si>
  <si>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</si>
  <si>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</si>
  <si>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</si>
  <si>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</si>
  <si>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</si>
  <si>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</si>
  <si>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</si>
  <si>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</si>
  <si>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</si>
  <si>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</si>
  <si>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</si>
  <si>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</si>
  <si>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</si>
  <si>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</si>
  <si>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</si>
  <si>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</si>
  <si>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</si>
  <si>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</si>
  <si>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</si>
  <si>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</si>
  <si>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</si>
  <si>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</si>
  <si>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</si>
  <si>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</si>
  <si>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</si>
  <si>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</si>
  <si>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</si>
  <si>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</si>
  <si>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</si>
  <si>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</si>
  <si>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</si>
  <si>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</si>
  <si>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</si>
  <si>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</si>
  <si>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</si>
  <si>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</si>
  <si>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</si>
  <si>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</si>
  <si>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</si>
  <si>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</si>
  <si>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</si>
  <si>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</si>
  <si>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</si>
  <si>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</si>
  <si>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</si>
  <si>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</si>
  <si>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</si>
  <si>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</si>
  <si>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</si>
  <si>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</si>
  <si>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</si>
  <si>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</si>
  <si>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</si>
  <si>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</si>
  <si>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</si>
  <si>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</si>
  <si>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</si>
  <si>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</si>
  <si>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</si>
  <si>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</si>
  <si>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</si>
  <si>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</si>
  <si>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</si>
  <si>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</si>
  <si>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</si>
  <si>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</si>
  <si>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</si>
  <si>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</si>
  <si>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</si>
  <si>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</si>
  <si>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</si>
  <si>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</si>
  <si>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</si>
  <si>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</si>
  <si>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</si>
  <si>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</si>
  <si>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</si>
  <si>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</si>
  <si>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</si>
  <si>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</si>
  <si>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</si>
  <si>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</si>
  <si>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</si>
  <si>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</si>
  <si>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</si>
  <si>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</si>
  <si>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</si>
  <si>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</si>
  <si>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</si>
  <si>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</si>
  <si>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</si>
  <si>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</si>
  <si>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</si>
  <si>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</si>
  <si>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</si>
  <si>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</si>
  <si>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</si>
  <si>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</si>
  <si>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</si>
  <si>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</si>
  <si>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</si>
  <si>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</si>
  <si>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</si>
  <si>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</si>
  <si>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</si>
  <si>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</si>
  <si>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</si>
  <si>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</si>
  <si>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</si>
  <si>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</si>
  <si>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</si>
  <si>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</si>
  <si>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</si>
  <si>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</si>
  <si>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</si>
  <si>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</si>
  <si>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</si>
  <si>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</si>
  <si>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</si>
  <si>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</si>
  <si>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</si>
  <si>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</si>
  <si>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</si>
  <si>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</si>
  <si>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</si>
  <si>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</si>
  <si>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</si>
  <si>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</si>
  <si>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</si>
  <si>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</si>
  <si>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</si>
  <si>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</si>
  <si>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</si>
  <si>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</si>
  <si>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</si>
  <si>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</si>
  <si>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</si>
  <si>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</si>
  <si>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</si>
  <si>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</si>
  <si>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</si>
  <si>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</si>
  <si>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</si>
  <si>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</si>
  <si>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</si>
  <si>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</si>
  <si>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</si>
  <si>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</si>
  <si>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</si>
  <si>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</si>
  <si>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</si>
  <si>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</si>
  <si>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</si>
  <si>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</si>
  <si>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</si>
  <si>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</si>
  <si>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</si>
  <si>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</si>
  <si>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</si>
  <si>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</si>
  <si>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</si>
  <si>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</si>
  <si>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</si>
  <si>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</si>
  <si>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</si>
  <si>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</si>
  <si>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</si>
  <si>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</si>
  <si>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</si>
  <si>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</si>
  <si>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</si>
  <si>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</si>
  <si>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</si>
  <si>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</si>
  <si>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</si>
  <si>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</si>
  <si>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</si>
  <si>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</si>
  <si>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</si>
  <si>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</si>
  <si>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</si>
  <si>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</si>
  <si>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</si>
  <si>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</si>
  <si>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</si>
  <si>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</si>
  <si>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</si>
  <si>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</si>
  <si>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</si>
  <si>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</si>
  <si>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</si>
  <si>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</si>
  <si>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</si>
  <si>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</si>
  <si>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</si>
  <si>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</si>
  <si>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</si>
  <si>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</si>
  <si>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</si>
  <si>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</si>
  <si>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</si>
  <si>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</si>
  <si>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</si>
  <si>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</si>
  <si>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</si>
  <si>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</si>
  <si>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</si>
  <si>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</si>
  <si>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</si>
  <si>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</si>
  <si>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</si>
  <si>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</si>
  <si>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</si>
  <si>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</si>
  <si>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</si>
  <si>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</si>
  <si>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</si>
  <si>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</si>
  <si>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</si>
  <si>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</si>
  <si>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</si>
  <si>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</si>
  <si>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</si>
  <si>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</si>
  <si>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</si>
  <si>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</si>
  <si>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</si>
  <si>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</si>
  <si>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</si>
  <si>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</si>
  <si>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</si>
  <si>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</si>
  <si>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</si>
  <si>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</si>
  <si>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</si>
  <si>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</si>
  <si>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</si>
  <si>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</si>
  <si>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</si>
  <si>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</si>
  <si>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</si>
  <si>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</si>
  <si>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</si>
  <si>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</si>
  <si>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</si>
  <si>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</si>
  <si>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</si>
  <si>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</si>
  <si>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</si>
  <si>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</si>
  <si>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</si>
  <si>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</si>
  <si>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</si>
  <si>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</si>
  <si>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</si>
  <si>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</si>
  <si>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</si>
  <si>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</si>
  <si>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</si>
  <si>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</si>
  <si>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</si>
  <si>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</si>
  <si>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</si>
  <si>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</si>
  <si>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</si>
  <si>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</si>
  <si>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</si>
  <si>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</si>
  <si>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</si>
  <si>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</si>
  <si>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</si>
  <si>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</si>
  <si>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</si>
  <si>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</si>
  <si>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</si>
  <si>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</si>
  <si>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</si>
  <si>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</si>
  <si>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</si>
  <si>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</si>
  <si>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</si>
  <si>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</si>
  <si>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</si>
  <si>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</si>
  <si>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</si>
  <si>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</si>
  <si>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</si>
  <si>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</si>
  <si>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</si>
  <si>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</si>
  <si>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</si>
  <si>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</si>
  <si>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</si>
  <si>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</si>
  <si>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</si>
  <si>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</si>
  <si>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</si>
  <si>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</si>
  <si>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</si>
  <si>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</si>
  <si>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</si>
  <si>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</si>
  <si>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</si>
  <si>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</si>
  <si>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</si>
  <si>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</si>
  <si>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</si>
  <si>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</si>
  <si>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</si>
  <si>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</si>
  <si>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</si>
  <si>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</si>
  <si>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</si>
  <si>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</si>
  <si>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</si>
  <si>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</si>
  <si>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</si>
  <si>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</si>
  <si>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</si>
  <si>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</si>
  <si>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</si>
  <si>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</si>
  <si>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</si>
  <si>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</si>
  <si>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</si>
  <si>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</si>
  <si>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</si>
  <si>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</si>
  <si>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</si>
  <si>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</si>
  <si>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</si>
  <si>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</si>
  <si>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</si>
  <si>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</si>
  <si>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</si>
  <si>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</si>
  <si>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</si>
  <si>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</si>
  <si>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</si>
  <si>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</si>
  <si>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</si>
  <si>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</si>
  <si>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</si>
  <si>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</si>
  <si>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</si>
  <si>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</si>
  <si>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</si>
  <si>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</si>
  <si>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</si>
  <si>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</si>
  <si>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</si>
  <si>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</si>
  <si>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</si>
  <si>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</si>
  <si>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</si>
  <si>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</si>
  <si>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</si>
  <si>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</si>
  <si>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</si>
  <si>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</si>
  <si>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</si>
  <si>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</si>
  <si>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</si>
  <si>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</si>
  <si>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</si>
  <si>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</si>
  <si>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</si>
  <si>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</si>
  <si>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</si>
  <si>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</si>
  <si>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</si>
  <si>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</si>
  <si>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</si>
  <si>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</si>
  <si>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</si>
  <si>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</si>
  <si>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</si>
  <si>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</si>
  <si>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</si>
  <si>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</si>
  <si>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</si>
  <si>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</si>
  <si>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</si>
  <si>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</si>
  <si>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</si>
  <si>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</si>
  <si>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</si>
  <si>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</si>
  <si>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</si>
  <si>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</si>
  <si>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</si>
  <si>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</si>
  <si>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</si>
  <si>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</si>
  <si>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</si>
  <si>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</si>
  <si>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</si>
  <si>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</si>
  <si>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</si>
  <si>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</si>
  <si>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</si>
  <si>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</si>
  <si>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</si>
  <si>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</si>
  <si>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</si>
  <si>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</si>
  <si>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</si>
  <si>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</si>
  <si>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</si>
  <si>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</si>
  <si>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</si>
  <si>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</si>
  <si>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</si>
  <si>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</si>
  <si>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</si>
  <si>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</si>
  <si>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</si>
  <si>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</si>
  <si>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</si>
  <si>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</si>
  <si>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</si>
  <si>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</si>
  <si>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</si>
  <si>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</si>
  <si>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</si>
  <si>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</si>
  <si>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</si>
  <si>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</si>
  <si>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</si>
  <si>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</si>
  <si>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</si>
  <si>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</si>
  <si>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</si>
  <si>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</si>
  <si>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</si>
  <si>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</si>
  <si>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</si>
  <si>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</si>
  <si>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</si>
  <si>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</si>
  <si>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</si>
  <si>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</si>
  <si>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</si>
  <si>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</si>
  <si>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</si>
  <si>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</si>
  <si>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</si>
  <si>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</si>
  <si>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</si>
  <si>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</si>
  <si>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</si>
  <si>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</si>
  <si>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</si>
  <si>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</si>
  <si>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</si>
  <si>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</si>
  <si>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</si>
  <si>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</si>
  <si>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</si>
  <si>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</si>
  <si>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</si>
  <si>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</si>
  <si>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</si>
  <si>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</si>
  <si>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</si>
  <si>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</si>
  <si>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</si>
  <si>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</si>
  <si>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</si>
  <si>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</si>
  <si>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</si>
  <si>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</si>
  <si>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</si>
  <si>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</si>
  <si>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</si>
  <si>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</si>
  <si>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</si>
  <si>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</si>
  <si>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</si>
  <si>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</si>
  <si>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</si>
  <si>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</si>
  <si>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</si>
  <si>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</si>
  <si>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</si>
  <si>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</si>
  <si>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</si>
  <si>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</si>
  <si>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</si>
  <si>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</si>
  <si>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</si>
  <si>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</si>
  <si>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</si>
  <si>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</si>
  <si>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</si>
  <si>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</si>
  <si>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</si>
  <si>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</si>
  <si>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</si>
  <si>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</si>
  <si>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</si>
  <si>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</si>
  <si>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</si>
  <si>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</si>
  <si>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</si>
  <si>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</si>
  <si>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</si>
  <si>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</si>
  <si>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</si>
  <si>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</si>
  <si>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</si>
  <si>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</si>
  <si>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</si>
  <si>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</si>
  <si>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</si>
  <si>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</si>
  <si>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</si>
  <si>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</si>
  <si>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</si>
  <si>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</si>
  <si>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</si>
  <si>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</si>
  <si>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</si>
  <si>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</si>
  <si>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</si>
  <si>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</si>
  <si>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</si>
  <si>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</si>
  <si>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</si>
  <si>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</si>
  <si>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</si>
  <si>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</si>
  <si>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</si>
  <si>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</si>
  <si>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</si>
  <si>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</si>
  <si>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</si>
  <si>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</si>
  <si>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</si>
  <si>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</si>
  <si>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</si>
  <si>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</si>
  <si>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</si>
  <si>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</si>
  <si>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</si>
  <si>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</si>
  <si>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</si>
  <si>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</si>
  <si>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</si>
  <si>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</si>
  <si>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</si>
  <si>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</si>
  <si>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</si>
  <si>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</si>
  <si>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</si>
  <si>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</si>
  <si>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</si>
  <si>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</si>
  <si>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</si>
  <si>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</si>
  <si>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</si>
  <si>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</si>
  <si>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</si>
  <si>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</si>
  <si>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</si>
  <si>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</si>
  <si>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</si>
  <si>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</si>
  <si>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</si>
  <si>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</si>
  <si>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</si>
  <si>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</si>
  <si>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</si>
  <si>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</si>
  <si>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</si>
  <si>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</si>
  <si>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</si>
  <si>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</si>
  <si>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</si>
  <si>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</si>
  <si>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</si>
  <si>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</si>
  <si>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</si>
  <si>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</si>
  <si>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</si>
  <si>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</si>
  <si>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</si>
  <si>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</si>
  <si>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</si>
  <si>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</si>
  <si>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</si>
  <si>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</si>
  <si>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</si>
  <si>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</si>
  <si>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</si>
  <si>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</si>
  <si>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</si>
  <si>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</si>
  <si>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</si>
  <si>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</si>
  <si>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</si>
  <si>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</si>
  <si>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</si>
  <si>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</si>
  <si>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</si>
  <si>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</si>
  <si>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</si>
  <si>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</si>
  <si>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</si>
  <si>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</si>
  <si>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</si>
  <si>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</si>
  <si>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</si>
  <si>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</si>
  <si>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</si>
  <si>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</si>
  <si>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</si>
  <si>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</si>
  <si>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</si>
  <si>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</si>
  <si>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</si>
  <si>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</si>
  <si>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</si>
  <si>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</si>
  <si>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</si>
  <si>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</si>
  <si>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</si>
  <si>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</si>
  <si>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</si>
  <si>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</si>
  <si>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</si>
  <si>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</si>
  <si>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</si>
  <si>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</si>
  <si>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</si>
  <si>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</si>
  <si>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</si>
  <si>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</si>
  <si>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</si>
  <si>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</si>
  <si>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</si>
  <si>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</si>
  <si>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</si>
  <si>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</si>
  <si>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</si>
  <si>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</si>
  <si>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</si>
  <si>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</si>
  <si>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</si>
  <si>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</si>
  <si>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</si>
  <si>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</si>
  <si>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</si>
  <si>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</si>
  <si>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</si>
  <si>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</si>
  <si>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</si>
  <si>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</si>
  <si>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</si>
  <si>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</si>
  <si>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</si>
  <si>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</si>
  <si>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</si>
  <si>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</si>
  <si>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</si>
  <si>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</si>
  <si>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</si>
  <si>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</si>
  <si>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</si>
  <si>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</si>
  <si>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</si>
  <si>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</si>
  <si>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</si>
  <si>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</si>
  <si>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</si>
  <si>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</si>
  <si>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</si>
  <si>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</si>
  <si>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</si>
  <si>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</si>
  <si>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</si>
  <si>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</si>
  <si>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</si>
  <si>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</si>
  <si>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</si>
  <si>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</si>
  <si>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</si>
  <si>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</si>
  <si>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</si>
  <si>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</si>
  <si>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</si>
  <si>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</si>
  <si>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</si>
  <si>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</si>
  <si>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</si>
  <si>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</si>
  <si>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</si>
  <si>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</si>
  <si>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</si>
  <si>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</si>
  <si>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</si>
  <si>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</si>
  <si>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</si>
  <si>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</si>
  <si>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</si>
  <si>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</si>
  <si>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</si>
  <si>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</si>
  <si>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</si>
  <si>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</si>
  <si>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</si>
  <si>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</si>
  <si>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</si>
  <si>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</si>
  <si>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</si>
  <si>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</si>
  <si>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</si>
  <si>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</si>
  <si>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</si>
  <si>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</si>
  <si>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</si>
  <si>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</si>
  <si>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</si>
  <si>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</si>
  <si>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</si>
  <si>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</si>
  <si>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</si>
  <si>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</si>
  <si>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</si>
  <si>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</si>
  <si>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</si>
  <si>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</si>
  <si>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</si>
  <si>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</si>
  <si>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</si>
  <si>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</si>
  <si>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</si>
  <si>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</si>
  <si>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</si>
  <si>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</si>
  <si>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</si>
  <si>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</si>
  <si>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</si>
  <si>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</si>
  <si>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</si>
  <si>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</si>
  <si>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</si>
  <si>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</si>
  <si>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</si>
  <si>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</si>
  <si>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</si>
  <si>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</si>
  <si>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</si>
  <si>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</si>
  <si>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</si>
  <si>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</si>
  <si>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</si>
  <si>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</si>
  <si>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</si>
  <si>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</si>
  <si>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</si>
  <si>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</si>
  <si>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</si>
  <si>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</si>
  <si>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</si>
  <si>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</si>
  <si>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</si>
  <si>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</si>
  <si>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</si>
  <si>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</si>
  <si>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</si>
  <si>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</si>
  <si>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</si>
  <si>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</si>
  <si>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</si>
  <si>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</si>
  <si>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</si>
  <si>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</si>
  <si>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</si>
  <si>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</si>
  <si>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</si>
  <si>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</si>
  <si>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</si>
  <si>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</si>
  <si>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</si>
  <si>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</si>
  <si>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</si>
  <si>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</si>
  <si>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</si>
  <si>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</si>
  <si>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</si>
  <si>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</si>
  <si>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</si>
  <si>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</si>
  <si>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</si>
  <si>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</si>
  <si>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</si>
  <si>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</si>
  <si>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</si>
  <si>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</si>
  <si>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</si>
  <si>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</si>
  <si>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</si>
  <si>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</si>
  <si>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</si>
  <si>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</si>
  <si>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</si>
  <si>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</si>
  <si>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</si>
  <si>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</si>
  <si>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</si>
  <si>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</si>
  <si>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</si>
  <si>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</si>
  <si>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</si>
  <si>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</si>
  <si>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</si>
  <si>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</si>
  <si>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</si>
  <si>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</si>
  <si>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</si>
  <si>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</si>
  <si>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</si>
  <si>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</si>
  <si>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</si>
  <si>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</si>
  <si>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</si>
  <si>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</si>
  <si>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</si>
  <si>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</si>
  <si>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</si>
  <si>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</si>
  <si>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</si>
  <si>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</si>
  <si>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</si>
  <si>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</si>
  <si>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</si>
  <si>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</si>
  <si>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</si>
  <si>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</si>
  <si>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</si>
  <si>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</si>
  <si>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</si>
  <si>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</si>
  <si>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</si>
  <si>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</si>
  <si>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</si>
  <si>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</si>
  <si>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</si>
  <si>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</si>
  <si>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</si>
  <si>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</si>
  <si>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</si>
  <si>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</si>
  <si>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</si>
  <si>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</si>
  <si>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</si>
  <si>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</si>
  <si>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</si>
  <si>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</si>
  <si>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</si>
  <si>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</si>
  <si>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</si>
  <si>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</si>
  <si>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</si>
  <si>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</si>
  <si>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</si>
  <si>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</si>
  <si>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</si>
  <si>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</si>
  <si>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</si>
  <si>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</si>
  <si>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</si>
  <si>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</si>
  <si>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</si>
  <si>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</si>
  <si>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</si>
  <si>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</si>
  <si>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</si>
  <si>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</si>
  <si>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</si>
  <si>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</si>
  <si>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</si>
  <si>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</si>
  <si>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</si>
  <si>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</si>
  <si>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</si>
  <si>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</si>
  <si>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</si>
  <si>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</si>
  <si>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</si>
  <si>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</si>
  <si>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</si>
  <si>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</si>
  <si>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</si>
  <si>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</si>
  <si>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</si>
  <si>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</si>
  <si>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</si>
  <si>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</si>
  <si>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</si>
  <si>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</si>
  <si>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</si>
  <si>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</si>
  <si>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</si>
  <si>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</si>
  <si>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</si>
  <si>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</si>
  <si>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</si>
  <si>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</si>
  <si>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</si>
  <si>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</si>
  <si>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</si>
  <si>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</si>
  <si>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</si>
  <si>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</si>
  <si>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</si>
  <si>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</si>
  <si>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</si>
  <si>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</si>
  <si>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</si>
  <si>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</si>
  <si>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</si>
  <si>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</si>
  <si>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</si>
  <si>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</si>
  <si>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</si>
  <si>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</si>
  <si>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</si>
  <si>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</si>
  <si>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</si>
  <si>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</si>
  <si>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</si>
  <si>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</si>
  <si>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</si>
  <si>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</si>
  <si>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</si>
  <si>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</si>
  <si>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</si>
  <si>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</si>
  <si>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</si>
  <si>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</si>
  <si>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</si>
  <si>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</si>
  <si>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</si>
  <si>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</si>
  <si>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</si>
  <si>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</si>
  <si>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</si>
  <si>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</si>
  <si>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</si>
  <si>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</si>
  <si>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</si>
  <si>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</si>
  <si>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</si>
  <si>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</si>
  <si>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</si>
  <si>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</si>
  <si>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</si>
  <si>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</si>
  <si>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</si>
  <si>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</si>
  <si>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</si>
  <si>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</si>
  <si>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</si>
  <si>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</si>
  <si>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</si>
  <si>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</si>
  <si>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</si>
  <si>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</si>
  <si>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</si>
  <si>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</si>
  <si>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</si>
  <si>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</si>
  <si>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</si>
  <si>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</si>
  <si>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</si>
  <si>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</si>
  <si>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</si>
  <si>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</si>
  <si>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</si>
  <si>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</si>
  <si>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</si>
  <si>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</si>
  <si>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</si>
  <si>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</si>
  <si>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</si>
  <si>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</si>
  <si>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</si>
  <si>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</si>
  <si>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</si>
  <si>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</si>
  <si>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</si>
  <si>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</si>
  <si>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</si>
  <si>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</si>
  <si>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</si>
  <si>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</si>
  <si>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</si>
  <si>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</si>
  <si>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</si>
  <si>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</si>
  <si>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</si>
  <si>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</si>
  <si>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</si>
  <si>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</si>
  <si>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</si>
  <si>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</si>
  <si>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</si>
  <si>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</si>
  <si>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</si>
  <si>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</si>
  <si>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</si>
  <si>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</si>
  <si>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</si>
  <si>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</si>
  <si>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</si>
  <si>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</si>
  <si>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</si>
  <si>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</si>
  <si>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</si>
  <si>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</si>
  <si>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</si>
  <si>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</si>
  <si>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</si>
  <si>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</si>
  <si>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</si>
  <si>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</si>
  <si>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</si>
  <si>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</si>
  <si>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</si>
  <si>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</si>
  <si>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</si>
  <si>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</si>
  <si>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</si>
  <si>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</si>
  <si>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</si>
  <si>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</si>
  <si>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</si>
  <si>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</si>
  <si>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</si>
  <si>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</si>
  <si>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</si>
  <si>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</si>
  <si>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</si>
  <si>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</si>
  <si>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</si>
  <si>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</si>
  <si>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</si>
  <si>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</si>
  <si>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</si>
  <si>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</si>
  <si>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</si>
  <si>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</si>
  <si>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</si>
  <si>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</si>
  <si>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</si>
  <si>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</si>
  <si>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</si>
  <si>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</si>
  <si>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</si>
  <si>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</si>
  <si>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</si>
  <si>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</si>
  <si>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</si>
  <si>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</si>
  <si>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</si>
  <si>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</si>
  <si>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</si>
  <si>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</si>
  <si>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</si>
  <si>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</si>
  <si>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</si>
  <si>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</si>
  <si>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</si>
  <si>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</si>
  <si>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</si>
  <si>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</si>
  <si>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</si>
  <si>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</si>
  <si>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</si>
  <si>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</si>
  <si>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</si>
  <si>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</si>
  <si>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</si>
  <si>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</si>
  <si>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</si>
  <si>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</si>
  <si>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</si>
  <si>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</si>
  <si>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</si>
  <si>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</si>
  <si>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</si>
  <si>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</si>
  <si>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</si>
  <si>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</si>
  <si>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</si>
  <si>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</si>
  <si>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</si>
  <si>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</si>
  <si>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</si>
  <si>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</si>
  <si>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</si>
  <si>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</si>
  <si>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</si>
  <si>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</si>
  <si>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</si>
  <si>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</si>
  <si>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</si>
  <si>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</si>
  <si>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</si>
  <si>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</si>
  <si>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</si>
  <si>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</si>
  <si>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</si>
  <si>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</si>
  <si>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</si>
  <si>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</si>
  <si>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</si>
  <si>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</si>
  <si>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</si>
  <si>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</si>
  <si>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</si>
  <si>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</si>
  <si>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</si>
  <si>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</si>
  <si>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</si>
  <si>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</si>
  <si>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</si>
  <si>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</si>
  <si>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</si>
  <si>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</si>
  <si>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</si>
  <si>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</si>
  <si>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</si>
  <si>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</si>
  <si>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</si>
  <si>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</si>
  <si>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</si>
  <si>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</si>
  <si>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</si>
  <si>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</si>
  <si>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</si>
  <si>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</si>
  <si>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</si>
  <si>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</si>
  <si>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</si>
  <si>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</si>
  <si>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</si>
  <si>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</si>
  <si>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</si>
  <si>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</si>
  <si>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</si>
  <si>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</si>
  <si>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</si>
  <si>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</si>
  <si>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</si>
  <si>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</si>
  <si>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</si>
  <si>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</si>
  <si>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</si>
  <si>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</si>
  <si>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</si>
  <si>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</si>
  <si>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</si>
  <si>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</si>
  <si>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</si>
  <si>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</si>
  <si>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</si>
  <si>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</si>
  <si>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</si>
  <si>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</si>
  <si>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</si>
  <si>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</si>
  <si>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</si>
  <si>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</si>
  <si>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</si>
  <si>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</si>
  <si>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</si>
  <si>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</si>
  <si>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</si>
  <si>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</si>
  <si>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</si>
  <si>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</si>
  <si>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</si>
  <si>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</si>
  <si>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</si>
  <si>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</si>
  <si>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</si>
  <si>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</si>
  <si>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</si>
  <si>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</si>
  <si>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</si>
  <si>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</si>
  <si>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</si>
  <si>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</si>
  <si>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</si>
  <si>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</si>
  <si>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</si>
  <si>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</si>
  <si>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</si>
  <si>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</si>
  <si>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</si>
  <si>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</si>
  <si>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</si>
  <si>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</si>
  <si>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</si>
  <si>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</si>
  <si>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</si>
  <si>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</si>
  <si>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</si>
  <si>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</si>
  <si>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</si>
  <si>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</si>
  <si>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</si>
  <si>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</si>
  <si>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</si>
  <si>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</si>
  <si>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</si>
  <si>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</si>
  <si>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</si>
  <si>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</si>
  <si>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</si>
  <si>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</si>
  <si>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</si>
  <si>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</si>
  <si>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</si>
  <si>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</si>
  <si>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</si>
  <si>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</si>
  <si>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</si>
  <si>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</si>
  <si>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</si>
  <si>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</si>
  <si>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</si>
  <si>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</si>
  <si>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</si>
  <si>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</si>
  <si>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</si>
  <si>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</si>
  <si>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</si>
  <si>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</si>
  <si>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</si>
  <si>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</si>
  <si>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</si>
  <si>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</si>
  <si>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</si>
  <si>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</si>
  <si>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</si>
  <si>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</si>
  <si>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</si>
  <si>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</si>
  <si>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</si>
  <si>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</si>
  <si>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</si>
  <si>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</si>
  <si>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</si>
  <si>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</si>
  <si>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</si>
  <si>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</si>
  <si>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</si>
  <si>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</si>
  <si>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</si>
  <si>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</si>
  <si>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</si>
  <si>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</si>
  <si>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</si>
  <si>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</si>
  <si>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</si>
  <si>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</si>
  <si>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</si>
  <si>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</si>
  <si>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</si>
  <si>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</si>
  <si>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</si>
  <si>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</si>
  <si>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</si>
  <si>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</si>
  <si>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</si>
  <si>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</si>
  <si>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</si>
  <si>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</si>
  <si>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</si>
  <si>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</si>
  <si>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</si>
  <si>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</si>
  <si>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</si>
  <si>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</si>
  <si>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</si>
  <si>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</si>
  <si>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</si>
  <si>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</si>
  <si>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</si>
  <si>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</si>
  <si>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</si>
  <si>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</si>
  <si>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</si>
  <si>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</si>
  <si>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</si>
  <si>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</si>
  <si>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</si>
  <si>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</si>
  <si>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</si>
  <si>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</si>
  <si>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</si>
  <si>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</si>
  <si>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</si>
  <si>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</si>
  <si>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</si>
  <si>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</si>
  <si>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</si>
  <si>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</si>
  <si>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</si>
  <si>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</si>
  <si>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</si>
  <si>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</si>
  <si>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</si>
  <si>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</si>
  <si>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</si>
  <si>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</si>
  <si>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</si>
  <si>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</si>
  <si>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</si>
  <si>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</si>
  <si>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</si>
  <si>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</si>
  <si>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</si>
  <si>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</si>
  <si>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</si>
  <si>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</si>
  <si>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</si>
  <si>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</si>
  <si>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</si>
  <si>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</si>
  <si>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</si>
  <si>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</si>
  <si>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</si>
  <si>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</si>
  <si>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</si>
  <si>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</si>
  <si>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</si>
  <si>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</si>
  <si>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</si>
  <si>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</si>
  <si>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</si>
  <si>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</si>
  <si>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</si>
  <si>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</si>
  <si>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</si>
  <si>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</si>
  <si>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</si>
  <si>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</si>
  <si>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</si>
  <si>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</si>
  <si>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</si>
  <si>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</si>
  <si>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</si>
  <si>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</si>
  <si>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</si>
  <si>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</si>
  <si>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</si>
  <si>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</si>
  <si>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</si>
  <si>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</si>
  <si>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</si>
  <si>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</si>
  <si>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</si>
  <si>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</si>
  <si>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</si>
  <si>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</si>
  <si>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</si>
  <si>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</si>
  <si>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</si>
  <si>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</si>
  <si>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</si>
  <si>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</si>
  <si>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</si>
  <si>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</si>
  <si>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</si>
  <si>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</si>
  <si>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</si>
  <si>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</si>
  <si>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</si>
  <si>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</si>
  <si>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</si>
  <si>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</si>
  <si>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</si>
  <si>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</si>
  <si>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</si>
  <si>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</si>
  <si>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</si>
  <si>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</si>
  <si>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</si>
  <si>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</si>
  <si>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</si>
  <si>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</si>
  <si>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</si>
  <si>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</si>
  <si>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</si>
  <si>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</si>
  <si>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</si>
  <si>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</si>
  <si>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</si>
  <si>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</si>
  <si>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</si>
  <si>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</si>
  <si>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</si>
  <si>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</si>
  <si>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</si>
  <si>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</si>
  <si>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</si>
  <si>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</si>
  <si>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</si>
  <si>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</si>
  <si>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</si>
  <si>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</si>
  <si>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</si>
  <si>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</si>
  <si>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</si>
  <si>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</si>
  <si>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</si>
  <si>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</si>
  <si>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</si>
  <si>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</si>
  <si>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</si>
  <si>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</si>
  <si>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</si>
  <si>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</si>
  <si>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</si>
  <si>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</si>
  <si>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</si>
  <si>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</si>
  <si>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</si>
  <si>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</si>
  <si>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</si>
  <si>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</si>
  <si>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</si>
  <si>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</si>
  <si>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</si>
  <si>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</si>
  <si>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</si>
  <si>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</si>
  <si>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</si>
  <si>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</si>
  <si>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</si>
  <si>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</si>
  <si>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</si>
  <si>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</si>
  <si>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</si>
  <si>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</si>
  <si>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</si>
  <si>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</si>
  <si>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</si>
  <si>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</si>
  <si>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</si>
  <si>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</si>
  <si>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</si>
  <si>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</si>
  <si>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</si>
  <si>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</si>
  <si>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</si>
  <si>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</si>
  <si>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</si>
  <si>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</si>
  <si>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</si>
  <si>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</si>
  <si>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</si>
  <si>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</si>
  <si>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</si>
  <si>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</si>
  <si>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</si>
  <si>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</si>
  <si>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</si>
  <si>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</si>
  <si>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</si>
  <si>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</si>
  <si>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</si>
  <si>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</si>
  <si>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</si>
  <si>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</si>
  <si>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</si>
  <si>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</si>
  <si>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</si>
  <si>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</si>
  <si>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</si>
  <si>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</si>
  <si>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</si>
  <si>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</si>
  <si>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</si>
  <si>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</si>
  <si>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</si>
  <si>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</si>
  <si>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</si>
  <si>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</si>
  <si>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</si>
  <si>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</si>
  <si>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</si>
  <si>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</si>
  <si>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</si>
  <si>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</si>
  <si>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</si>
  <si>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</si>
  <si>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</si>
  <si>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</si>
  <si>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</si>
  <si>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</si>
  <si>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</si>
  <si>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</si>
  <si>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</si>
  <si>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</si>
  <si>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</si>
  <si>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</si>
  <si>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</si>
  <si>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</si>
  <si>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</si>
  <si>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</si>
  <si>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</si>
  <si>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</si>
  <si>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</si>
  <si>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</si>
  <si>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</si>
  <si>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</si>
  <si>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</si>
  <si>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</si>
  <si>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</si>
  <si>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</si>
  <si>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</si>
  <si>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</si>
  <si>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</si>
  <si>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</si>
  <si>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</si>
  <si>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</si>
  <si>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</si>
  <si>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</si>
  <si>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</si>
  <si>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</si>
  <si>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</si>
  <si>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</si>
  <si>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</si>
  <si>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</si>
  <si>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</si>
  <si>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</si>
  <si>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</si>
  <si>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</si>
  <si>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</si>
  <si>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</si>
  <si>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</si>
  <si>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</si>
  <si>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</si>
  <si>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</si>
  <si>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</si>
  <si>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</si>
  <si>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</si>
  <si>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</si>
  <si>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</si>
  <si>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</si>
  <si>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</si>
  <si>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</si>
  <si>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</si>
  <si>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</si>
  <si>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</si>
  <si>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</si>
  <si>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</si>
  <si>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</si>
  <si>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</si>
  <si>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</si>
  <si>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</si>
  <si>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</si>
  <si>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</si>
  <si>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</si>
  <si>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</si>
  <si>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</si>
  <si>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</si>
  <si>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</si>
  <si>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</si>
  <si>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</si>
  <si>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</si>
  <si>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</si>
  <si>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</si>
  <si>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</si>
  <si>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</si>
  <si>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</si>
  <si>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</si>
  <si>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</si>
  <si>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</si>
  <si>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</si>
  <si>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</si>
  <si>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</si>
  <si>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</si>
  <si>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</si>
  <si>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</si>
  <si>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</si>
  <si>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</si>
  <si>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</si>
  <si>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</si>
  <si>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</si>
  <si>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</si>
  <si>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</si>
  <si>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</si>
  <si>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</si>
  <si>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</si>
  <si>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</si>
  <si>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</si>
  <si>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</si>
  <si>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</si>
  <si>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</si>
  <si>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</si>
  <si>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</si>
  <si>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</si>
  <si>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</si>
  <si>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</si>
  <si>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</si>
  <si>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</si>
  <si>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</si>
  <si>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</si>
  <si>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</si>
  <si>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</si>
  <si>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</si>
  <si>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</si>
  <si>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</si>
  <si>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</si>
  <si>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</si>
  <si>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</si>
  <si>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</si>
  <si>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</si>
  <si>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</si>
  <si>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</si>
  <si>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</si>
  <si>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</si>
  <si>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</si>
  <si>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</si>
  <si>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</si>
  <si>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</si>
  <si>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</si>
  <si>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</si>
  <si>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</si>
  <si>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</si>
  <si>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</si>
  <si>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</si>
  <si>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</si>
  <si>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</si>
  <si>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</si>
  <si>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</si>
  <si>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</si>
  <si>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</si>
  <si>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</si>
  <si>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</si>
  <si>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</si>
  <si>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</si>
  <si>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</si>
  <si>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</si>
  <si>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</si>
  <si>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</si>
  <si>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</si>
  <si>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</si>
  <si>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</si>
  <si>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</si>
  <si>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</si>
  <si>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</si>
  <si>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</si>
  <si>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</si>
  <si>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</si>
  <si>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</si>
  <si>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</si>
  <si>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</si>
  <si>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</si>
  <si>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</si>
  <si>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</si>
  <si>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</si>
  <si>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</si>
  <si>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</si>
  <si>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</si>
  <si>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</si>
  <si>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</si>
  <si>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</si>
  <si>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</si>
  <si>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</si>
  <si>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</si>
  <si>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</si>
  <si>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</si>
  <si>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</si>
  <si>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</si>
  <si>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</si>
  <si>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</si>
  <si>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</si>
  <si>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</si>
  <si>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</si>
  <si>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</si>
  <si>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</si>
  <si>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</si>
  <si>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</si>
  <si>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</si>
  <si>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</si>
  <si>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</si>
  <si>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</si>
  <si>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</si>
  <si>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</si>
  <si>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</si>
  <si>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</si>
  <si>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</si>
  <si>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</si>
  <si>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</si>
  <si>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</si>
  <si>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</si>
  <si>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</si>
  <si>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</si>
  <si>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</si>
  <si>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</si>
  <si>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</si>
  <si>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</si>
  <si>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</si>
  <si>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</si>
  <si>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</si>
  <si>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</si>
  <si>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</si>
  <si>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</si>
  <si>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</si>
  <si>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</si>
  <si>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</si>
  <si>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</si>
  <si>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</si>
  <si>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</si>
  <si>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</si>
  <si>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</si>
  <si>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</si>
  <si>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</si>
  <si>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</si>
  <si>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</si>
  <si>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</si>
  <si>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</si>
  <si>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</si>
  <si>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</si>
  <si>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</si>
  <si>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</si>
  <si>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</si>
  <si>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</si>
  <si>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</si>
  <si>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</si>
  <si>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</si>
  <si>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</si>
  <si>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</si>
  <si>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</si>
  <si>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</si>
  <si>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</si>
  <si>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</si>
  <si>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</si>
  <si>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</si>
  <si>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</si>
  <si>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</si>
  <si>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</si>
  <si>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</si>
  <si>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</si>
  <si>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</si>
  <si>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</si>
  <si>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</si>
  <si>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</si>
  <si>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</si>
  <si>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</si>
  <si>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</si>
  <si>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</si>
  <si>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</si>
  <si>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</si>
  <si>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</si>
  <si>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</si>
  <si>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</si>
  <si>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</si>
  <si>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</si>
  <si>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</si>
  <si>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</si>
  <si>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</si>
  <si>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</si>
  <si>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</si>
  <si>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</si>
  <si>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</si>
  <si>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</si>
  <si>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</si>
  <si>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</si>
  <si>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</si>
  <si>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</si>
  <si>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</si>
  <si>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</si>
  <si>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</si>
  <si>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</si>
  <si>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</si>
  <si>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</si>
  <si>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</si>
  <si>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</si>
  <si>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</si>
  <si>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</si>
  <si>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</si>
  <si>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</si>
  <si>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</si>
  <si>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</si>
  <si>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</si>
  <si>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</si>
  <si>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</si>
  <si>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</si>
  <si>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</si>
  <si>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</si>
  <si>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</si>
  <si>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</si>
  <si>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</si>
  <si>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</si>
  <si>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</si>
  <si>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</si>
  <si>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</si>
  <si>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</si>
  <si>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</si>
  <si>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</si>
  <si>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</si>
  <si>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</si>
  <si>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</si>
  <si>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</si>
  <si>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</si>
  <si>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</si>
  <si>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</si>
  <si>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</si>
  <si>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</si>
  <si>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</si>
  <si>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</si>
  <si>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</si>
  <si>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</si>
  <si>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</si>
  <si>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</si>
  <si>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</si>
  <si>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</si>
  <si>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</si>
  <si>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</si>
  <si>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</si>
  <si>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</si>
  <si>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</si>
  <si>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</si>
  <si>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</si>
  <si>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</si>
  <si>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</si>
  <si>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</si>
  <si>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</si>
  <si>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</si>
  <si>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</si>
  <si>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</si>
  <si>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</si>
  <si>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</si>
  <si>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</si>
  <si>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</si>
  <si>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</si>
  <si>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</si>
  <si>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</si>
  <si>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</si>
  <si>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</si>
  <si>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</si>
  <si>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</si>
  <si>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</si>
  <si>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</si>
  <si>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</si>
  <si>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</si>
  <si>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</si>
  <si>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</si>
  <si>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</si>
  <si>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</si>
  <si>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</si>
  <si>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</si>
  <si>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</si>
  <si>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</si>
  <si>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</si>
  <si>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</si>
  <si>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</si>
  <si>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</si>
  <si>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</si>
  <si>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</si>
  <si>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</si>
  <si>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</si>
  <si>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</si>
  <si>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</si>
  <si>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</si>
  <si>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</si>
  <si>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</si>
  <si>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</si>
  <si>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</si>
  <si>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</si>
  <si>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</si>
  <si>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</si>
  <si>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</si>
  <si>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</si>
  <si>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</si>
  <si>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</si>
  <si>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</si>
  <si>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</si>
  <si>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</si>
  <si>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</si>
  <si>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</si>
  <si>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</si>
  <si>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</si>
  <si>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</si>
  <si>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</si>
  <si>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</si>
  <si>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</si>
  <si>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</si>
  <si>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</si>
  <si>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</si>
  <si>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</si>
  <si>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</si>
  <si>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</si>
  <si>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</si>
  <si>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</si>
  <si>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</si>
  <si>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</si>
  <si>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</si>
  <si>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</si>
  <si>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</si>
  <si>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</si>
  <si>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</si>
  <si>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</si>
  <si>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</si>
  <si>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</si>
  <si>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</si>
  <si>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</si>
  <si>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</si>
  <si>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</si>
  <si>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</si>
  <si>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</si>
  <si>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</si>
  <si>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</si>
  <si>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</si>
  <si>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</si>
  <si>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</si>
  <si>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</si>
  <si>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</si>
  <si>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</si>
  <si>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</si>
  <si>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</si>
  <si>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</si>
  <si>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</si>
  <si>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</si>
  <si>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</si>
  <si>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</si>
  <si>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</si>
  <si>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</si>
  <si>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</si>
  <si>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</si>
  <si>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</si>
  <si>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</si>
  <si>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</si>
  <si>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</si>
  <si>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</si>
  <si>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</si>
  <si>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</si>
  <si>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</si>
  <si>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</si>
  <si>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</si>
  <si>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</si>
  <si>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</si>
  <si>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</si>
  <si>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</si>
  <si>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</si>
  <si>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</si>
  <si>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</si>
  <si>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</si>
  <si>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</si>
  <si>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</si>
  <si>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</si>
  <si>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</si>
  <si>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</si>
  <si>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</si>
  <si>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</si>
  <si>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</si>
  <si>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</si>
  <si>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</si>
  <si>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</si>
  <si>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</si>
  <si>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</si>
  <si>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</si>
  <si>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</si>
  <si>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</si>
  <si>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</si>
  <si>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</si>
  <si>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</si>
  <si>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</si>
  <si>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</si>
  <si>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</si>
  <si>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</si>
  <si>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</si>
  <si>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</si>
  <si>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</si>
  <si>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</si>
  <si>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</si>
  <si>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</si>
  <si>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</si>
  <si>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</si>
  <si>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</si>
  <si>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</si>
  <si>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</si>
  <si>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</si>
  <si>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</si>
  <si>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</si>
  <si>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</si>
  <si>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</si>
  <si>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</si>
  <si>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</si>
  <si>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</si>
  <si>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</si>
  <si>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</si>
  <si>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</si>
  <si>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</si>
  <si>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</si>
  <si>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</si>
  <si>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</si>
  <si>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</si>
  <si>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</si>
  <si>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</si>
  <si>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</si>
  <si>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</si>
  <si>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</si>
  <si>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</si>
  <si>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</si>
  <si>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</si>
  <si>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</si>
  <si>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</si>
  <si>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</si>
  <si>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</si>
  <si>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</si>
  <si>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</si>
  <si>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</si>
  <si>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</si>
  <si>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</si>
  <si>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</si>
  <si>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</si>
  <si>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</si>
  <si>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</si>
  <si>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</si>
  <si>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</si>
  <si>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</si>
  <si>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</si>
  <si>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</si>
  <si>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</si>
  <si>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</si>
  <si>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</si>
  <si>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</si>
  <si>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</si>
  <si>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</si>
  <si>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</si>
  <si>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</si>
  <si>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</si>
  <si>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</si>
  <si>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</si>
  <si>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</si>
  <si>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</si>
  <si>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</si>
  <si>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</si>
  <si>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</si>
  <si>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</si>
  <si>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</si>
  <si>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</si>
  <si>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</si>
  <si>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</si>
  <si>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</si>
  <si>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</si>
  <si>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</si>
  <si>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</si>
  <si>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</si>
  <si>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</si>
  <si>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</si>
  <si>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</si>
  <si>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</si>
  <si>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</si>
  <si>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</si>
  <si>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</si>
  <si>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</si>
  <si>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</si>
  <si>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</si>
  <si>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</si>
  <si>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</si>
  <si>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</si>
  <si>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</si>
  <si>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</si>
  <si>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</si>
  <si>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</si>
  <si>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</si>
  <si>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</si>
  <si>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</si>
  <si>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</si>
  <si>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</si>
  <si>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</si>
  <si>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</si>
  <si>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</si>
  <si>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</si>
  <si>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</si>
  <si>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</si>
  <si>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</si>
  <si>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</si>
  <si>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</si>
  <si>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</si>
  <si>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</si>
  <si>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</si>
  <si>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</si>
  <si>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</si>
  <si>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</si>
  <si>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</si>
  <si>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</si>
  <si>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</si>
  <si>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</si>
  <si>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</si>
  <si>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</si>
  <si>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</si>
  <si>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</si>
  <si>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</si>
  <si>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</si>
  <si>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</si>
  <si>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</si>
  <si>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</si>
  <si>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</si>
  <si>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</si>
  <si>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</si>
  <si>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</si>
  <si>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</si>
  <si>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</si>
  <si>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</si>
  <si>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</si>
  <si>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</si>
  <si>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</si>
  <si>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</si>
  <si>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</si>
  <si>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</si>
  <si>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</si>
  <si>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</si>
  <si>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</si>
  <si>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</si>
  <si>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</si>
  <si>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</si>
  <si>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</si>
  <si>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</si>
  <si>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</si>
  <si>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</si>
  <si>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</si>
  <si>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</si>
  <si>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</si>
  <si>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</si>
  <si>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</si>
  <si>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</si>
  <si>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</si>
  <si>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</si>
  <si>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</si>
  <si>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</si>
  <si>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</si>
  <si>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</si>
  <si>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</si>
  <si>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</si>
  <si>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</si>
  <si>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</si>
  <si>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</si>
  <si>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</si>
  <si>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</si>
  <si>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</si>
  <si>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</si>
  <si>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</si>
  <si>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</si>
  <si>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</si>
  <si>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</si>
  <si>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</si>
  <si>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</si>
  <si>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</si>
  <si>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</si>
  <si>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</si>
  <si>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</si>
  <si>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</si>
  <si>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</si>
  <si>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</si>
  <si>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</si>
  <si>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</si>
  <si>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</si>
  <si>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</si>
  <si>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</si>
  <si>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</si>
  <si>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</si>
  <si>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</si>
  <si>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</si>
  <si>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</si>
  <si>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</si>
  <si>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</si>
  <si>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</si>
  <si>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</si>
  <si>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</si>
  <si>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</si>
  <si>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</si>
  <si>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</si>
  <si>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</si>
  <si>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</si>
  <si>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</si>
  <si>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</si>
  <si>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</si>
  <si>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</si>
  <si>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</si>
  <si>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</si>
  <si>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</si>
  <si>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</si>
  <si>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</si>
  <si>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</si>
  <si>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</si>
  <si>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</si>
  <si>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</si>
  <si>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</si>
  <si>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</si>
  <si>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</si>
  <si>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</si>
  <si>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</si>
  <si>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</si>
  <si>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</si>
  <si>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</si>
  <si>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</si>
  <si>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</si>
  <si>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</si>
  <si>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</si>
  <si>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</si>
  <si>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</si>
  <si>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</si>
  <si>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</si>
  <si>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</si>
  <si>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</si>
  <si>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</si>
  <si>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</si>
  <si>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</si>
  <si>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</si>
  <si>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</si>
  <si>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</si>
  <si>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</si>
  <si>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</si>
  <si>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</si>
  <si>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</si>
  <si>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</si>
  <si>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</si>
  <si>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</si>
  <si>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</si>
  <si>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</si>
  <si>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</si>
  <si>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</si>
  <si>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</si>
  <si>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</si>
  <si>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</si>
  <si>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</si>
  <si>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</si>
  <si>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</si>
  <si>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</si>
  <si>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</si>
  <si>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</si>
  <si>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</si>
  <si>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</si>
  <si>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</si>
  <si>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</si>
  <si>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</si>
  <si>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</si>
  <si>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</si>
  <si>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</si>
  <si>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</si>
  <si>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</si>
  <si>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</si>
  <si>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</si>
  <si>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</si>
  <si>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</si>
  <si>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</si>
  <si>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</si>
  <si>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</si>
  <si>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</si>
  <si>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</si>
  <si>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</si>
  <si>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</si>
  <si>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</si>
  <si>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</si>
  <si>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</si>
  <si>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</si>
  <si>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</si>
  <si>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</si>
  <si>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</si>
  <si>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</si>
  <si>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</si>
  <si>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</si>
  <si>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</si>
  <si>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</si>
  <si>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</si>
  <si>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</si>
  <si>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</si>
  <si>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</si>
  <si>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</si>
  <si>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</si>
  <si>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</si>
  <si>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</si>
  <si>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</si>
  <si>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</si>
  <si>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</si>
  <si>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</si>
  <si>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</si>
  <si>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</si>
  <si>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</si>
  <si>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</si>
  <si>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</si>
  <si>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</si>
  <si>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</si>
  <si>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</si>
  <si>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</si>
  <si>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</si>
  <si>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</si>
  <si>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</si>
  <si>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</si>
  <si>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</si>
  <si>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</si>
  <si>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</si>
  <si>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</si>
  <si>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</si>
  <si>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</si>
  <si>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</si>
  <si>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</si>
  <si>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</si>
  <si>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</si>
  <si>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</si>
  <si>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</si>
  <si>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</si>
  <si>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</si>
  <si>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</si>
  <si>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</si>
  <si>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</si>
  <si>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</si>
  <si>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</si>
  <si>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</si>
  <si>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</si>
  <si>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</si>
  <si>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</si>
  <si>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</si>
  <si>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</si>
  <si>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</si>
  <si>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</si>
  <si>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</si>
  <si>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</si>
  <si>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</si>
  <si>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</si>
  <si>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</si>
  <si>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</si>
  <si>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</si>
  <si>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</si>
  <si>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</si>
  <si>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</si>
  <si>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</si>
  <si>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</si>
  <si>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</si>
  <si>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</si>
  <si>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</si>
  <si>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</si>
  <si>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</si>
  <si>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</si>
  <si>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</si>
  <si>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</si>
  <si>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</si>
  <si>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</si>
  <si>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</si>
  <si>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</si>
  <si>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</si>
  <si>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</si>
  <si>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</si>
  <si>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</si>
  <si>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</si>
  <si>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</si>
  <si>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</si>
  <si>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</si>
  <si>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</si>
  <si>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</si>
  <si>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</si>
  <si>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</si>
  <si>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</si>
  <si>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</si>
  <si>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</si>
  <si>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</si>
  <si>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</si>
  <si>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</si>
  <si>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</si>
  <si>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</si>
  <si>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</si>
  <si>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</si>
  <si>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</si>
  <si>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</si>
  <si>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</si>
  <si>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</si>
  <si>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</si>
  <si>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</si>
  <si>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</si>
  <si>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</si>
  <si>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</si>
  <si>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</si>
  <si>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</si>
  <si>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</si>
  <si>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</si>
  <si>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</si>
  <si>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</si>
  <si>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</si>
  <si>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</si>
  <si>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</si>
  <si>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</si>
  <si>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</si>
  <si>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</si>
  <si>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</si>
  <si>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</si>
  <si>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</si>
  <si>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</si>
  <si>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</si>
  <si>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</si>
  <si>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</si>
  <si>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</si>
  <si>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</si>
  <si>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</si>
  <si>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</si>
  <si>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</si>
  <si>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</si>
  <si>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</si>
  <si>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</si>
  <si>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</si>
  <si>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</si>
  <si>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</si>
  <si>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</si>
  <si>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</si>
  <si>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</si>
  <si>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</si>
  <si>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</si>
  <si>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</si>
  <si>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</si>
  <si>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</si>
  <si>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</si>
  <si>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</si>
  <si>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</si>
  <si>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</si>
  <si>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</si>
  <si>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</si>
  <si>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</si>
  <si>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</si>
  <si>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</si>
  <si>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</si>
  <si>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</si>
  <si>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</si>
  <si>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</si>
  <si>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</si>
  <si>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</si>
  <si>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</si>
  <si>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</si>
  <si>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</si>
  <si>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</si>
  <si>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</si>
  <si>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</si>
  <si>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</si>
  <si>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</si>
  <si>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</si>
  <si>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</si>
  <si>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</si>
  <si>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</si>
  <si>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</si>
  <si>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</si>
  <si>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</si>
  <si>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</si>
  <si>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</si>
  <si>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</si>
  <si>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</si>
  <si>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</si>
  <si>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</si>
  <si>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</si>
  <si>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</si>
  <si>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</si>
  <si>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</si>
  <si>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</si>
  <si>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</si>
  <si>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</si>
  <si>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</si>
  <si>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</si>
  <si>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</si>
  <si>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</si>
  <si>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</si>
  <si>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</si>
  <si>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</si>
  <si>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</si>
  <si>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</si>
  <si>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</si>
  <si>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</si>
  <si>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</si>
  <si>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</si>
  <si>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</si>
  <si>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</si>
  <si>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</si>
  <si>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</si>
  <si>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</si>
  <si>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</si>
  <si>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</si>
  <si>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</si>
  <si>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</si>
  <si>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</si>
  <si>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</si>
  <si>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</si>
  <si>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</si>
  <si>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</si>
  <si>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</si>
  <si>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</si>
  <si>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</si>
  <si>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</si>
  <si>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</si>
  <si>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</si>
  <si>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</si>
  <si>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</si>
  <si>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</si>
  <si>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</si>
  <si>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</si>
  <si>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</si>
  <si>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</si>
  <si>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</si>
  <si>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</si>
  <si>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</si>
  <si>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</si>
  <si>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</si>
  <si>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</si>
  <si>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</si>
  <si>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</si>
  <si>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</si>
  <si>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</si>
  <si>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</si>
  <si>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</si>
  <si>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</si>
  <si>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</si>
  <si>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</si>
  <si>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</si>
  <si>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</si>
  <si>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</si>
  <si>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</si>
  <si>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</si>
  <si>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</si>
  <si>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</si>
  <si>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</si>
  <si>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</si>
  <si>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</si>
  <si>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</si>
  <si>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</si>
  <si>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</si>
  <si>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</si>
  <si>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</si>
  <si>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</si>
  <si>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</si>
  <si>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</si>
  <si>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</si>
  <si>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</si>
  <si>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</si>
  <si>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</si>
  <si>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</si>
  <si>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</si>
  <si>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</si>
  <si>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</si>
  <si>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</si>
  <si>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</si>
  <si>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</si>
  <si>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</si>
  <si>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</si>
  <si>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</si>
  <si>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</si>
  <si>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</si>
  <si>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</si>
  <si>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</si>
  <si>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</si>
  <si>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</si>
  <si>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</si>
  <si>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</si>
  <si>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</si>
  <si>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</si>
  <si>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</si>
  <si>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</si>
  <si>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</si>
  <si>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</si>
  <si>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</si>
  <si>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</si>
  <si>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</si>
  <si>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</si>
  <si>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</si>
  <si>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</si>
  <si>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</si>
  <si>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</si>
  <si>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</si>
  <si>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</si>
  <si>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</si>
  <si>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</si>
  <si>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</si>
  <si>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</si>
  <si>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</si>
  <si>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</si>
  <si>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</si>
  <si>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</si>
  <si>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</si>
  <si>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</si>
  <si>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</si>
  <si>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</si>
  <si>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</si>
  <si>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</si>
  <si>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</si>
  <si>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</si>
  <si>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</si>
  <si>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</si>
  <si>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</si>
  <si>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</si>
  <si>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</si>
  <si>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</si>
  <si>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</si>
  <si>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</si>
  <si>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</si>
  <si>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</si>
  <si>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</si>
  <si>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</si>
  <si>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</si>
  <si>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</si>
  <si>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</si>
  <si>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</si>
  <si>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</si>
  <si>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</si>
  <si>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</si>
  <si>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</si>
  <si>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</si>
  <si>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</si>
  <si>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</si>
  <si>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</si>
  <si>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</si>
  <si>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</si>
  <si>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</si>
  <si>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</si>
  <si>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</si>
  <si>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</si>
  <si>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</si>
  <si>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</si>
  <si>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</si>
  <si>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</si>
  <si>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</si>
  <si>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</si>
  <si>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</si>
  <si>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</si>
  <si>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</si>
  <si>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</si>
  <si>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</si>
  <si>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</si>
  <si>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</si>
  <si>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</si>
  <si>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</si>
  <si>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</si>
  <si>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</si>
  <si>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</si>
  <si>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</si>
  <si>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</si>
  <si>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</si>
  <si>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</si>
  <si>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</si>
  <si>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</si>
  <si>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</si>
  <si>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</si>
  <si>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</si>
  <si>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</si>
  <si>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</si>
  <si>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</si>
  <si>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</si>
  <si>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</si>
  <si>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</si>
  <si>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</si>
  <si>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</si>
  <si>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</si>
  <si>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</si>
  <si>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</si>
  <si>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</si>
  <si>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</si>
  <si>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</si>
  <si>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</si>
  <si>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</si>
  <si>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</si>
  <si>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</si>
  <si>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</si>
  <si>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</si>
  <si>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</si>
  <si>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</si>
  <si>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</si>
  <si>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</si>
  <si>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</si>
  <si>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</si>
  <si>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</si>
  <si>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</si>
  <si>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</si>
  <si>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</si>
  <si>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</si>
  <si>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</si>
  <si>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</si>
  <si>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</si>
  <si>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</si>
  <si>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</si>
  <si>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</si>
  <si>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</si>
  <si>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</si>
  <si>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</si>
  <si>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</si>
  <si>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</si>
  <si>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</si>
  <si>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</si>
  <si>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</si>
  <si>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</si>
  <si>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</si>
  <si>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</si>
  <si>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</si>
  <si>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</si>
  <si>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</si>
  <si>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</si>
  <si>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</si>
  <si>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</si>
  <si>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</si>
  <si>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</si>
  <si>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</si>
  <si>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</si>
  <si>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</si>
  <si>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</si>
  <si>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</si>
  <si>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</si>
  <si>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</si>
  <si>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</si>
  <si>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</si>
  <si>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</si>
  <si>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</si>
  <si>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</si>
  <si>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</si>
  <si>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</si>
  <si>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</si>
  <si>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</si>
  <si>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</si>
  <si>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</si>
  <si>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</si>
  <si>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</si>
  <si>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</si>
  <si>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</si>
  <si>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</si>
  <si>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</si>
  <si>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</si>
  <si>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</si>
  <si>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</si>
  <si>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</si>
  <si>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</si>
  <si>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</si>
  <si>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</si>
  <si>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</si>
  <si>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</si>
  <si>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</si>
  <si>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</si>
  <si>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</si>
  <si>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</si>
  <si>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</si>
  <si>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</si>
  <si>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</si>
  <si>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</si>
  <si>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</si>
  <si>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</si>
  <si>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</si>
  <si>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</si>
  <si>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</si>
  <si>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</si>
  <si>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</si>
  <si>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</si>
  <si>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</si>
  <si>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</si>
  <si>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</si>
  <si>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</si>
  <si>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</si>
  <si>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</si>
  <si>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</si>
  <si>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</si>
  <si>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</si>
  <si>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</si>
  <si>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</si>
  <si>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</si>
  <si>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</si>
  <si>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</si>
  <si>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</si>
  <si>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</si>
  <si>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</si>
  <si>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</si>
  <si>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</si>
  <si>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</si>
  <si>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</si>
  <si>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</si>
  <si>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</si>
  <si>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</si>
  <si>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</si>
  <si>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</si>
  <si>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</si>
  <si>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</si>
  <si>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</si>
  <si>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</si>
  <si>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</si>
  <si>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</si>
  <si>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</si>
  <si>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</si>
  <si>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</si>
  <si>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</si>
  <si>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</si>
  <si>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</si>
  <si>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</si>
  <si>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</si>
  <si>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</si>
  <si>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</si>
  <si>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</si>
  <si>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</si>
  <si>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</si>
  <si>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</si>
  <si>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</si>
  <si>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</si>
  <si>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</si>
  <si>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</si>
  <si>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</si>
  <si>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</si>
  <si>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</si>
  <si>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</si>
  <si>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</si>
  <si>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</si>
  <si>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</si>
  <si>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</si>
  <si>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</si>
  <si>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</si>
  <si>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</si>
  <si>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</si>
  <si>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</si>
  <si>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</si>
  <si>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</si>
  <si>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</si>
  <si>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</si>
  <si>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</si>
  <si>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</si>
  <si>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</si>
  <si>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</si>
  <si>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</si>
  <si>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</si>
  <si>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</si>
  <si>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</si>
  <si>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</si>
  <si>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</si>
  <si>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</si>
  <si>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</si>
  <si>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</si>
  <si>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</si>
  <si>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</si>
  <si>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</si>
  <si>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</si>
  <si>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</si>
  <si>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</si>
  <si>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</si>
  <si>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</si>
  <si>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</si>
  <si>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</si>
  <si>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</si>
  <si>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</si>
  <si>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</si>
  <si>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</si>
  <si>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</si>
  <si>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</si>
  <si>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</si>
  <si>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</si>
  <si>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</si>
  <si>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</si>
  <si>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</si>
  <si>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</si>
  <si>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</si>
  <si>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</si>
  <si>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</si>
  <si>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</si>
  <si>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</si>
  <si>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</si>
  <si>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</si>
  <si>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</si>
  <si>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</si>
  <si>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</si>
  <si>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</si>
  <si>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</si>
  <si>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</si>
  <si>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</si>
  <si>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</si>
  <si>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</si>
  <si>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</si>
  <si>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</si>
  <si>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</si>
  <si>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</si>
  <si>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</si>
  <si>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</si>
  <si>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</si>
  <si>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</si>
  <si>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</si>
  <si>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</si>
  <si>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</si>
  <si>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</si>
  <si>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</si>
  <si>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</si>
  <si>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</si>
  <si>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</si>
  <si>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</si>
  <si>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</si>
  <si>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</si>
  <si>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</si>
  <si>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</si>
  <si>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</si>
  <si>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</si>
  <si>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</si>
  <si>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</si>
  <si>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</si>
  <si>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</si>
  <si>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</si>
  <si>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</si>
  <si>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</si>
  <si>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</si>
  <si>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</si>
  <si>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</si>
  <si>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</si>
  <si>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</si>
  <si>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</si>
  <si>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</si>
  <si>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</si>
  <si>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</si>
  <si>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</si>
  <si>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</si>
  <si>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</si>
  <si>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</si>
  <si>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</si>
  <si>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</si>
  <si>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</si>
  <si>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</si>
  <si>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</si>
  <si>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</si>
  <si>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</si>
  <si>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</si>
  <si>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</si>
  <si>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</si>
  <si>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</si>
  <si>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</si>
  <si>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</si>
  <si>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</si>
  <si>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</si>
  <si>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</si>
  <si>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</si>
  <si>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</si>
  <si>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</si>
  <si>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</si>
  <si>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</si>
  <si>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</si>
  <si>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</si>
  <si>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</si>
  <si>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</si>
  <si>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</si>
  <si>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</si>
  <si>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</si>
  <si>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</si>
  <si>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</si>
  <si>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</si>
  <si>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</si>
  <si>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</si>
  <si>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</si>
  <si>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</si>
  <si>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</si>
  <si>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</si>
  <si>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</si>
  <si>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</si>
  <si>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</si>
  <si>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</si>
  <si>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</si>
  <si>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</si>
  <si>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</si>
  <si>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</si>
  <si>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</si>
  <si>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</si>
  <si>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</si>
  <si>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</si>
  <si>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</si>
  <si>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</si>
  <si>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</si>
  <si>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</si>
  <si>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</si>
  <si>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</si>
  <si>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</si>
  <si>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</si>
  <si>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</si>
  <si>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</si>
  <si>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</si>
  <si>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</si>
  <si>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</si>
  <si>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</si>
  <si>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</si>
  <si>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</si>
  <si>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</si>
  <si>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</si>
  <si>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</si>
  <si>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</si>
  <si>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</si>
  <si>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</si>
  <si>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</si>
  <si>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</si>
  <si>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</si>
  <si>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</si>
  <si>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</si>
  <si>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</si>
  <si>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</si>
  <si>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</si>
  <si>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</si>
  <si>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</si>
  <si>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</si>
  <si>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</si>
  <si>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</si>
  <si>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</si>
  <si>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</si>
  <si>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</si>
  <si>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</si>
  <si>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</si>
  <si>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</si>
  <si>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</si>
  <si>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</si>
  <si>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</si>
  <si>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</si>
  <si>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</si>
  <si>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</si>
  <si>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</si>
  <si>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</si>
  <si>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</si>
  <si>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</si>
  <si>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</si>
  <si>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</si>
  <si>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</si>
  <si>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</si>
  <si>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</si>
  <si>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</si>
  <si>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</si>
  <si>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</si>
  <si>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</si>
  <si>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</si>
  <si>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</si>
  <si>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</si>
  <si>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</si>
  <si>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</si>
  <si>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</si>
  <si>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</si>
  <si>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</si>
  <si>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</si>
  <si>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</si>
  <si>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</si>
  <si>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</si>
  <si>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</si>
  <si>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</si>
  <si>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</si>
  <si>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</si>
  <si>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</si>
  <si>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</si>
  <si>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</si>
  <si>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</si>
  <si>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</si>
  <si>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</si>
  <si>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</si>
  <si>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</si>
  <si>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</si>
  <si>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</si>
  <si>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</si>
  <si>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</si>
  <si>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</si>
  <si>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</si>
  <si>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</si>
  <si>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</si>
  <si>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</si>
  <si>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</si>
  <si>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</si>
  <si>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</si>
  <si>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</si>
  <si>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</si>
  <si>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</si>
  <si>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</si>
  <si>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</si>
  <si>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</si>
  <si>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</si>
  <si>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</si>
  <si>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</si>
  <si>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</si>
  <si>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</si>
  <si>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</si>
  <si>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</si>
  <si>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</si>
  <si>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</si>
  <si>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</si>
  <si>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</si>
  <si>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</si>
  <si>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</si>
  <si>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</si>
  <si>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</si>
  <si>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</si>
  <si>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</si>
  <si>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</si>
  <si>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</si>
  <si>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</si>
  <si>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</si>
  <si>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</si>
  <si>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</si>
  <si>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</si>
  <si>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</si>
  <si>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</si>
  <si>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</si>
  <si>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</si>
  <si>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</si>
  <si>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</si>
  <si>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</si>
  <si>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</si>
  <si>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</si>
  <si>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</si>
  <si>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</si>
  <si>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</si>
  <si>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</si>
  <si>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</si>
  <si>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</si>
  <si>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</si>
  <si>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</si>
  <si>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</si>
  <si>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</si>
  <si>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</si>
  <si>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</si>
  <si>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</si>
  <si>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</si>
  <si>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</si>
  <si>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</si>
  <si>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</si>
  <si>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</si>
  <si>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</si>
  <si>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</si>
  <si>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</si>
  <si>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</si>
  <si>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</si>
  <si>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</si>
  <si>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</si>
  <si>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</si>
  <si>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</si>
  <si>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</si>
  <si>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</si>
  <si>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</si>
  <si>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</si>
  <si>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</si>
  <si>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</si>
  <si>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</si>
  <si>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</si>
  <si>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</si>
  <si>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</si>
  <si>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</si>
  <si>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</si>
  <si>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</si>
  <si>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</si>
  <si>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</si>
  <si>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</si>
  <si>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</si>
  <si>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</si>
  <si>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</si>
  <si>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</si>
  <si>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</si>
  <si>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</si>
  <si>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</si>
  <si>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</si>
  <si>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</si>
  <si>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</si>
  <si>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</si>
  <si>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</si>
  <si>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</si>
  <si>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</si>
  <si>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</si>
  <si>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</si>
  <si>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</si>
  <si>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</si>
  <si>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</si>
  <si>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</si>
  <si>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</si>
  <si>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</si>
  <si>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</si>
  <si>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</si>
  <si>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</si>
  <si>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</si>
  <si>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</si>
  <si>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</si>
  <si>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</si>
  <si>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</si>
  <si>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</si>
  <si>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</si>
  <si>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</si>
  <si>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</si>
  <si>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</si>
  <si>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</si>
  <si>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</si>
  <si>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</si>
  <si>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</si>
  <si>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</si>
  <si>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</si>
  <si>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</si>
  <si>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</si>
  <si>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</si>
  <si>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</si>
  <si>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</si>
  <si>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</si>
  <si>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</si>
  <si>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</si>
  <si>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</si>
  <si>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</si>
  <si>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</si>
  <si>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</si>
  <si>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</si>
  <si>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</si>
  <si>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</si>
  <si>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</si>
  <si>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</si>
  <si>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</si>
  <si>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</si>
  <si>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</si>
  <si>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</si>
  <si>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</si>
  <si>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</si>
  <si>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</si>
  <si>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</si>
  <si>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</si>
  <si>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</si>
  <si>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</si>
  <si>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</si>
  <si>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</si>
  <si>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</si>
  <si>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</si>
  <si>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</si>
  <si>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</si>
  <si>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</si>
  <si>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</si>
  <si>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</si>
  <si>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</si>
  <si>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</si>
  <si>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</si>
  <si>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</si>
  <si>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</si>
  <si>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</si>
  <si>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</si>
  <si>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</si>
  <si>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</si>
  <si>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</si>
  <si>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</si>
  <si>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</si>
  <si>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</si>
  <si>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</si>
  <si>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</si>
  <si>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</si>
  <si>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</si>
  <si>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</si>
  <si>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</si>
  <si>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</si>
  <si>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</si>
  <si>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</si>
  <si>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</si>
  <si>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</si>
  <si>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</si>
  <si>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</si>
  <si>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</si>
  <si>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</si>
  <si>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</si>
  <si>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</si>
  <si>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</si>
  <si>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</si>
  <si>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</si>
  <si>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</si>
  <si>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</si>
  <si>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</si>
  <si>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</si>
  <si>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</si>
  <si>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</si>
  <si>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</si>
  <si>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</si>
  <si>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</si>
  <si>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</si>
  <si>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</si>
  <si>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</si>
  <si>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</si>
  <si>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</si>
  <si>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</si>
  <si>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</si>
  <si>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</si>
  <si>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</si>
  <si>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</si>
  <si>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</si>
  <si>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</si>
  <si>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</si>
  <si>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</si>
  <si>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</si>
  <si>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</si>
  <si>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</si>
  <si>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</si>
  <si>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</si>
  <si>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</si>
  <si>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</si>
  <si>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</si>
  <si>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</si>
  <si>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</si>
  <si>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</si>
  <si>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</si>
  <si>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</si>
  <si>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</si>
  <si>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</si>
  <si>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</si>
  <si>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</si>
  <si>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</si>
  <si>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</si>
  <si>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</si>
  <si>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</si>
  <si>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</si>
  <si>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</si>
  <si>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</si>
  <si>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</si>
  <si>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</si>
  <si>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</si>
  <si>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</si>
  <si>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</si>
  <si>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</si>
  <si>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</si>
  <si>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</si>
  <si>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</si>
  <si>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</si>
  <si>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</si>
  <si>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</si>
  <si>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</si>
  <si>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</si>
  <si>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</si>
  <si>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</si>
  <si>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</si>
  <si>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</si>
  <si>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</si>
  <si>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</si>
  <si>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</si>
  <si>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</si>
  <si>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</si>
  <si>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</si>
  <si>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</si>
  <si>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</si>
  <si>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</si>
  <si>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</si>
  <si>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</si>
  <si>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</si>
  <si>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</si>
  <si>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</si>
  <si>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</si>
  <si>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</si>
  <si>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</si>
  <si>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</si>
  <si>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</si>
  <si>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</si>
  <si>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</si>
  <si>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</si>
  <si>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</si>
  <si>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</si>
  <si>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</si>
  <si>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</si>
  <si>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</si>
  <si>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</si>
  <si>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</si>
  <si>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</si>
  <si>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</si>
  <si>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</si>
  <si>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</si>
  <si>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</si>
  <si>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</si>
  <si>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</si>
  <si>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</si>
  <si>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</si>
  <si>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</si>
  <si>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</si>
  <si>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</si>
  <si>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</si>
  <si>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</si>
  <si>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</si>
  <si>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</si>
  <si>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</si>
  <si>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</si>
  <si>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</si>
  <si>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</si>
  <si>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</si>
  <si>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</si>
  <si>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</si>
  <si>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</si>
  <si>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</si>
  <si>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</si>
  <si>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</si>
  <si>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</si>
  <si>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</si>
  <si>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</si>
  <si>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</si>
  <si>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</si>
  <si>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</si>
  <si>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</si>
  <si>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</si>
  <si>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</si>
  <si>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</si>
  <si>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</si>
  <si>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</si>
  <si>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</si>
  <si>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</si>
  <si>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</si>
  <si>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</si>
  <si>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</si>
  <si>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</si>
  <si>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</si>
  <si>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</si>
  <si>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</si>
  <si>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</si>
  <si>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</si>
  <si>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</si>
  <si>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</si>
  <si>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</si>
  <si>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</si>
  <si>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</si>
  <si>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</si>
  <si>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</si>
  <si>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</si>
  <si>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</si>
  <si>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</si>
  <si>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</si>
  <si>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</si>
  <si>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</si>
  <si>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</si>
  <si>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</si>
  <si>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</si>
  <si>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</si>
  <si>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</si>
  <si>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</si>
  <si>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</si>
  <si>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</si>
  <si>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</si>
  <si>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</si>
  <si>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</si>
  <si>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</si>
  <si>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</si>
  <si>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</si>
  <si>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</si>
  <si>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</si>
  <si>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</si>
  <si>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</si>
  <si>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</si>
  <si>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</si>
  <si>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</si>
  <si>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</si>
  <si>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</si>
  <si>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</si>
  <si>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</si>
  <si>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</si>
  <si>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</si>
  <si>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</si>
  <si>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</si>
  <si>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</si>
  <si>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</si>
  <si>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</si>
  <si>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</si>
  <si>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</si>
  <si>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</si>
  <si>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</si>
  <si>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</si>
  <si>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</si>
  <si>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</si>
  <si>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</si>
  <si>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</si>
  <si>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</si>
  <si>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</si>
  <si>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</si>
  <si>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</si>
  <si>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</si>
  <si>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</si>
  <si>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</si>
  <si>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</si>
  <si>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</si>
  <si>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</si>
  <si>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</si>
  <si>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</si>
  <si>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</si>
  <si>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</si>
  <si>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</si>
  <si>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</si>
  <si>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</si>
  <si>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</si>
  <si>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</si>
  <si>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</si>
  <si>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</si>
  <si>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</si>
  <si>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</si>
  <si>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</si>
  <si>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</si>
  <si>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</si>
  <si>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</si>
  <si>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</si>
  <si>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</si>
  <si>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</si>
  <si>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</si>
  <si>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</si>
  <si>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</si>
  <si>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</si>
  <si>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</si>
  <si>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</si>
  <si>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</si>
  <si>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</si>
  <si>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</si>
  <si>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</si>
  <si>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</si>
  <si>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</si>
  <si>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</si>
  <si>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</si>
  <si>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</si>
  <si>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</si>
  <si>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</si>
  <si>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</si>
  <si>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</si>
  <si>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</si>
  <si>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</si>
  <si>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</si>
  <si>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</si>
  <si>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</si>
  <si>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</si>
  <si>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</si>
  <si>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</si>
  <si>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</si>
  <si>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</si>
  <si>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</si>
  <si>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</si>
  <si>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</si>
  <si>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</si>
  <si>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</si>
  <si>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</si>
  <si>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</si>
  <si>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</si>
  <si>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</si>
  <si>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</si>
  <si>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</si>
  <si>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</si>
  <si>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</si>
  <si>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</si>
  <si>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</si>
  <si>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</si>
  <si>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</si>
  <si>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</si>
  <si>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</si>
  <si>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</si>
  <si>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</si>
  <si>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</si>
  <si>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</si>
  <si>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</si>
  <si>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</si>
  <si>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</si>
  <si>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</si>
  <si>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</si>
  <si>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</si>
  <si>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</si>
  <si>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</si>
  <si>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</si>
  <si>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</si>
  <si>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</si>
  <si>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</si>
  <si>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</si>
  <si>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</si>
  <si>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</si>
  <si>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</si>
  <si>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</si>
  <si>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</si>
  <si>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</si>
  <si>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</si>
  <si>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</si>
  <si>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</si>
  <si>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</si>
  <si>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</si>
  <si>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</si>
  <si>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</si>
  <si>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</si>
  <si>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</si>
  <si>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</si>
  <si>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</si>
  <si>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</si>
  <si>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</si>
  <si>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</si>
  <si>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</si>
  <si>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</si>
  <si>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</si>
  <si>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</si>
  <si>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</si>
  <si>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</si>
  <si>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</si>
  <si>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</si>
  <si>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</si>
  <si>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</si>
  <si>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</si>
  <si>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</si>
  <si>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</si>
  <si>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</si>
  <si>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</si>
  <si>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</si>
  <si>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</si>
  <si>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</si>
  <si>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</si>
  <si>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</si>
  <si>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</si>
  <si>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</si>
  <si>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</si>
  <si>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</si>
  <si>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</si>
  <si>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</si>
  <si>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</si>
  <si>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</si>
  <si>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</si>
  <si>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</si>
  <si>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</si>
  <si>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</si>
  <si>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</si>
  <si>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</si>
  <si>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</si>
  <si>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</si>
  <si>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</si>
  <si>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</si>
  <si>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</si>
  <si>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</si>
  <si>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</si>
  <si>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</si>
  <si>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</si>
  <si>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</si>
  <si>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</si>
  <si>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</si>
  <si>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</si>
  <si>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</si>
  <si>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</si>
  <si>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</si>
  <si>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</si>
  <si>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</si>
  <si>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</si>
  <si>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</si>
  <si>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</si>
  <si>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</si>
  <si>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</si>
  <si>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</si>
  <si>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</si>
  <si>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</si>
  <si>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</si>
  <si>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</si>
  <si>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</si>
  <si>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</si>
  <si>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</si>
  <si>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</si>
  <si>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</si>
  <si>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</si>
  <si>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</si>
  <si>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</si>
  <si>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</si>
  <si>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</si>
  <si>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</si>
  <si>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</si>
  <si>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</si>
  <si>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</si>
  <si>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</si>
  <si>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</si>
  <si>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</si>
  <si>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</si>
  <si>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</si>
  <si>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</si>
  <si>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</si>
  <si>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</si>
  <si>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</si>
  <si>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</si>
  <si>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</si>
  <si>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</si>
  <si>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</si>
  <si>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</si>
  <si>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</si>
  <si>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</si>
  <si>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</si>
  <si>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</si>
  <si>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</si>
  <si>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</si>
  <si>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</si>
  <si>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</si>
  <si>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</si>
  <si>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</si>
  <si>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</si>
  <si>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</si>
  <si>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</si>
  <si>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</si>
  <si>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</si>
  <si>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</si>
  <si>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</si>
  <si>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</si>
  <si>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</si>
  <si>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</si>
  <si>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</si>
  <si>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</si>
  <si>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</si>
  <si>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</si>
  <si>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</si>
  <si>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</si>
  <si>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</si>
  <si>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</si>
  <si>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</si>
  <si>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</si>
  <si>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</si>
  <si>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</si>
  <si>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</si>
  <si>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</si>
  <si>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</si>
  <si>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</si>
  <si>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</si>
  <si>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</si>
  <si>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</si>
  <si>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</si>
  <si>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</si>
  <si>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</si>
  <si>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</si>
  <si>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</si>
  <si>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</si>
  <si>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</si>
  <si>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</si>
  <si>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</si>
  <si>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</si>
  <si>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</si>
  <si>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</si>
  <si>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</si>
  <si>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</si>
  <si>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</si>
  <si>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</si>
  <si>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</si>
  <si>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</si>
  <si>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</si>
  <si>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</si>
  <si>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</si>
  <si>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</si>
  <si>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</si>
  <si>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</si>
  <si>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</si>
  <si>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</si>
  <si>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</si>
  <si>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</si>
  <si>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</si>
  <si>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</si>
  <si>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</si>
  <si>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</si>
  <si>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</si>
  <si>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</si>
  <si>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</si>
  <si>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</si>
  <si>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</si>
  <si>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</si>
  <si>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</si>
  <si>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</si>
  <si>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</si>
  <si>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</si>
  <si>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</si>
  <si>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</si>
  <si>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</si>
  <si>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</si>
  <si>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</si>
  <si>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</si>
  <si>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</si>
  <si>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</si>
  <si>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</si>
  <si>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</si>
  <si>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</si>
  <si>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</si>
  <si>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</si>
  <si>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</si>
  <si>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</si>
  <si>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</si>
  <si>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</si>
  <si>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</si>
  <si>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</si>
  <si>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</si>
  <si>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</si>
  <si>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</si>
  <si>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</si>
  <si>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</si>
  <si>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</si>
  <si>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</si>
  <si>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</si>
  <si>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</si>
  <si>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</si>
  <si>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</si>
  <si>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</si>
  <si>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</si>
  <si>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</si>
  <si>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</si>
  <si>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</si>
  <si>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</si>
  <si>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</si>
  <si>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</si>
  <si>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</si>
  <si>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</si>
  <si>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</si>
  <si>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</si>
  <si>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</si>
  <si>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</si>
  <si>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</si>
  <si>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</si>
  <si>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</si>
  <si>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</si>
  <si>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</si>
  <si>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</si>
  <si>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</si>
  <si>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</si>
  <si>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</si>
  <si>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</si>
  <si>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</si>
  <si>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</si>
  <si>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</si>
  <si>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</si>
  <si>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</si>
  <si>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</si>
  <si>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</si>
  <si>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</si>
  <si>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</si>
  <si>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</si>
  <si>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</si>
  <si>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</si>
  <si>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</si>
  <si>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</si>
  <si>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</si>
  <si>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</si>
  <si>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</si>
  <si>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</si>
  <si>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</si>
  <si>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</si>
  <si>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</si>
  <si>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</si>
  <si>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</si>
  <si>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</si>
  <si>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</si>
  <si>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</si>
  <si>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</si>
  <si>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</si>
  <si>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</si>
  <si>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</si>
  <si>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</si>
  <si>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</si>
  <si>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</si>
  <si>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</si>
  <si>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</si>
  <si>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</si>
  <si>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</si>
  <si>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</si>
  <si>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</si>
  <si>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</si>
  <si>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</si>
  <si>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</si>
  <si>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</si>
  <si>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</si>
  <si>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</si>
  <si>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</si>
  <si>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</si>
  <si>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</si>
  <si>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</si>
  <si>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</si>
  <si>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</si>
  <si>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</si>
  <si>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</si>
  <si>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</si>
  <si>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</si>
  <si>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</si>
  <si>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</si>
  <si>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</si>
  <si>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</si>
  <si>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</si>
  <si>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</si>
  <si>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</si>
  <si>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</si>
  <si>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</si>
  <si>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</si>
  <si>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</si>
  <si>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</si>
  <si>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</si>
  <si>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</si>
  <si>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</si>
  <si>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</si>
  <si>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</si>
  <si>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</si>
  <si>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</si>
  <si>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</si>
  <si>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</si>
  <si>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</si>
  <si>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</si>
  <si>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</si>
  <si>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</si>
  <si>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</si>
  <si>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</si>
  <si>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</si>
  <si>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</si>
  <si>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</si>
  <si>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</si>
  <si>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</si>
  <si>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</si>
  <si>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</si>
  <si>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</si>
  <si>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</si>
  <si>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</si>
  <si>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</si>
  <si>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</si>
  <si>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</si>
  <si>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</si>
  <si>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</si>
  <si>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</si>
  <si>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</si>
  <si>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</si>
  <si>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</si>
  <si>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</si>
  <si>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</si>
  <si>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</si>
  <si>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</si>
  <si>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</si>
  <si>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</si>
  <si>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</si>
  <si>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</si>
  <si>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</si>
  <si>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</si>
  <si>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</si>
  <si>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</si>
  <si>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</si>
  <si>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</si>
  <si>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</si>
  <si>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</si>
  <si>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</si>
  <si>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</si>
  <si>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</si>
  <si>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</si>
  <si>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</si>
  <si>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</si>
  <si>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</si>
  <si>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</si>
  <si>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</si>
  <si>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</si>
  <si>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</si>
  <si>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</si>
  <si>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</si>
  <si>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</si>
  <si>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</si>
  <si>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</si>
  <si>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</si>
  <si>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</si>
  <si>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</si>
  <si>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</si>
  <si>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</si>
  <si>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</si>
  <si>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</si>
  <si>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</si>
  <si>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</si>
  <si>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</si>
  <si>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</si>
  <si>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</si>
  <si>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</si>
  <si>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</si>
  <si>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</si>
  <si>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</si>
  <si>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</si>
  <si>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</si>
  <si>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</si>
  <si>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</si>
  <si>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</si>
  <si>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</si>
  <si>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</si>
  <si>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</si>
  <si>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</si>
  <si>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</si>
  <si>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</si>
  <si>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</si>
  <si>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</si>
  <si>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</si>
  <si>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</si>
  <si>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</si>
  <si>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</si>
  <si>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</si>
  <si>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</si>
  <si>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</si>
  <si>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</si>
  <si>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</si>
  <si>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</si>
  <si>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</si>
  <si>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</si>
  <si>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</si>
  <si>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</si>
  <si>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</si>
  <si>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</si>
  <si>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</si>
  <si>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</si>
  <si>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</si>
  <si>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</si>
  <si>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</si>
  <si>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</si>
  <si>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</si>
  <si>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</si>
  <si>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</si>
  <si>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</si>
  <si>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</si>
  <si>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</si>
  <si>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</si>
  <si>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</si>
  <si>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</si>
  <si>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</si>
  <si>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</si>
  <si>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</si>
  <si>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</si>
  <si>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</si>
  <si>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</si>
  <si>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</si>
  <si>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</si>
  <si>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</si>
  <si>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</si>
  <si>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</si>
  <si>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</si>
  <si>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</si>
  <si>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</si>
  <si>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</si>
  <si>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</si>
  <si>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</si>
  <si>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</si>
  <si>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</si>
  <si>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</si>
  <si>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</si>
  <si>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</si>
  <si>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</si>
  <si>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</si>
  <si>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</si>
  <si>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</si>
  <si>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</si>
  <si>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</si>
  <si>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</si>
  <si>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</si>
  <si>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</si>
  <si>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</si>
  <si>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</si>
  <si>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</si>
  <si>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</si>
  <si>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</si>
  <si>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</si>
  <si>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</si>
  <si>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</si>
  <si>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</si>
  <si>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</si>
  <si>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</si>
  <si>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</si>
  <si>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</si>
  <si>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</si>
  <si>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</si>
  <si>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</si>
  <si>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</si>
  <si>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</si>
  <si>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</si>
  <si>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</si>
  <si>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</si>
  <si>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</si>
  <si>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</si>
  <si>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</si>
  <si>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</si>
  <si>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</si>
  <si>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</si>
  <si>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</si>
  <si>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</si>
  <si>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</si>
  <si>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</si>
  <si>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</si>
  <si>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</si>
  <si>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</si>
  <si>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</si>
  <si>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</si>
  <si>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</si>
  <si>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</si>
  <si>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</si>
  <si>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</si>
  <si>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</si>
  <si>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</si>
  <si>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</si>
  <si>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</si>
  <si>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</si>
  <si>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</si>
  <si>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</si>
  <si>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</si>
  <si>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</si>
  <si>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</si>
  <si>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</si>
  <si>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</si>
  <si>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</si>
  <si>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</si>
  <si>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</si>
  <si>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</si>
  <si>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</si>
  <si>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</si>
  <si>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</si>
  <si>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</si>
  <si>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</si>
  <si>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</si>
  <si>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</si>
  <si>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</si>
  <si>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</si>
  <si>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</si>
  <si>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</si>
  <si>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</si>
  <si>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</si>
  <si>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</si>
  <si>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</si>
  <si>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</si>
  <si>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</si>
  <si>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</si>
  <si>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</si>
  <si>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</si>
  <si>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</si>
  <si>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</si>
  <si>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</si>
  <si>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</si>
  <si>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</si>
  <si>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</si>
  <si>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</si>
  <si>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</si>
  <si>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</si>
  <si>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</si>
  <si>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</si>
  <si>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</si>
  <si>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</si>
  <si>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</si>
  <si>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</si>
  <si>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</si>
  <si>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</si>
  <si>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</si>
  <si>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</si>
  <si>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</si>
  <si>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</si>
  <si>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</si>
  <si>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</si>
  <si>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</si>
  <si>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</si>
  <si>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</si>
  <si>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</si>
  <si>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</si>
  <si>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</si>
  <si>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</si>
  <si>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</si>
  <si>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</si>
  <si>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</si>
  <si>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</si>
  <si>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</si>
  <si>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</si>
  <si>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</si>
  <si>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</si>
  <si>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</si>
  <si>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</si>
  <si>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</si>
  <si>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</si>
  <si>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</si>
  <si>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</si>
  <si>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</si>
  <si>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</si>
  <si>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</si>
  <si>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</si>
  <si>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</si>
  <si>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</si>
  <si>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</si>
  <si>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</si>
  <si>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</si>
  <si>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</si>
  <si>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</si>
  <si>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</si>
  <si>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</si>
  <si>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</si>
  <si>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</si>
  <si>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</si>
  <si>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</si>
  <si>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</si>
  <si>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</si>
  <si>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</si>
  <si>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</si>
  <si>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</si>
  <si>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</si>
  <si>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</si>
  <si>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</si>
  <si>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</si>
  <si>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</si>
  <si>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</si>
  <si>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</si>
  <si>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</si>
  <si>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</si>
  <si>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</si>
  <si>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</si>
  <si>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</si>
  <si>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</si>
  <si>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</si>
  <si>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</si>
  <si>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</si>
  <si>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</si>
  <si>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</si>
  <si>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</si>
  <si>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</si>
  <si>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</si>
  <si>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</si>
  <si>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</si>
  <si>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</si>
  <si>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</si>
  <si>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</si>
  <si>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</si>
  <si>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</si>
  <si>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</si>
  <si>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</si>
  <si>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</si>
  <si>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</si>
  <si>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</si>
  <si>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</si>
  <si>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</si>
  <si>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</si>
  <si>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</si>
  <si>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</si>
  <si>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</si>
  <si>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</si>
  <si>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</si>
  <si>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</si>
  <si>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</si>
  <si>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</si>
  <si>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</si>
  <si>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</si>
  <si>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</si>
  <si>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</si>
  <si>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</si>
  <si>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</si>
  <si>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</si>
  <si>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</si>
  <si>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</si>
  <si>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</si>
  <si>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</si>
  <si>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</si>
  <si>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</si>
  <si>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</si>
  <si>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</si>
  <si>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</si>
  <si>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</si>
  <si>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</si>
  <si>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</si>
  <si>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</si>
  <si>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</si>
  <si>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</si>
  <si>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</si>
  <si>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</si>
  <si>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</si>
  <si>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</si>
  <si>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</si>
  <si>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</si>
  <si>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</si>
  <si>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</si>
  <si>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</si>
  <si>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</si>
  <si>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</si>
  <si>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</si>
  <si>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</si>
  <si>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</si>
  <si>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</si>
  <si>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</si>
  <si>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</si>
  <si>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</si>
  <si>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</si>
  <si>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</si>
  <si>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</si>
  <si>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</si>
  <si>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</si>
  <si>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</si>
  <si>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</si>
  <si>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</si>
  <si>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</si>
  <si>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</si>
  <si>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</si>
  <si>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</si>
  <si>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</si>
  <si>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</si>
  <si>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</si>
  <si>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</si>
  <si>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</si>
  <si>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</si>
  <si>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</si>
  <si>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</si>
  <si>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</si>
  <si>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</si>
  <si>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</si>
  <si>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</si>
  <si>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</si>
  <si>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</si>
  <si>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</si>
  <si>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</si>
  <si>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</si>
  <si>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</si>
  <si>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</si>
  <si>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</si>
  <si>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</si>
  <si>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</si>
  <si>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</si>
  <si>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</si>
  <si>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</si>
  <si>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</si>
  <si>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</si>
  <si>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</si>
  <si>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</si>
  <si>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</si>
  <si>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</si>
  <si>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</si>
  <si>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</si>
  <si>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</si>
  <si>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</si>
  <si>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</si>
  <si>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</si>
  <si>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</si>
  <si>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</si>
  <si>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</si>
  <si>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</si>
  <si>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</si>
  <si>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</si>
  <si>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</si>
  <si>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</si>
  <si>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</si>
  <si>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</si>
  <si>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</si>
  <si>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</si>
  <si>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</si>
  <si>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</si>
  <si>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</si>
  <si>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</si>
  <si>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</si>
  <si>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</si>
  <si>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</si>
  <si>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</si>
  <si>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</si>
  <si>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</si>
  <si>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</si>
  <si>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</si>
  <si>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</si>
  <si>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</si>
  <si>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</si>
  <si>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</si>
  <si>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</si>
  <si>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</si>
  <si>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</si>
  <si>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</si>
  <si>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</si>
  <si>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</si>
  <si>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</si>
  <si>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</si>
  <si>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</si>
  <si>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</si>
  <si>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</si>
  <si>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</si>
  <si>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</si>
  <si>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</si>
  <si>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</si>
  <si>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</si>
  <si>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</si>
  <si>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</si>
  <si>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</si>
  <si>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</si>
  <si>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</si>
  <si>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</si>
  <si>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</si>
  <si>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</si>
  <si>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</si>
  <si>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</si>
  <si>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</si>
  <si>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</si>
  <si>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</si>
  <si>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</si>
  <si>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</si>
  <si>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</si>
  <si>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</si>
  <si>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</si>
  <si>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</si>
  <si>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</si>
  <si>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</si>
  <si>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</si>
  <si>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</si>
  <si>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</si>
  <si>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</si>
  <si>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</si>
  <si>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</si>
  <si>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</si>
  <si>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</si>
  <si>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</si>
  <si>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</si>
  <si>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</si>
  <si>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</si>
  <si>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</si>
  <si>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</si>
  <si>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</si>
  <si>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</si>
  <si>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</si>
  <si>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</si>
  <si>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</si>
  <si>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</si>
  <si>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</si>
  <si>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</si>
  <si>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</si>
  <si>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</si>
  <si>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</si>
  <si>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</si>
  <si>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</si>
  <si>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</si>
  <si>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</si>
  <si>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</si>
  <si>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</si>
  <si>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</si>
  <si>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</si>
  <si>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</si>
  <si>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</si>
  <si>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</si>
  <si>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</si>
  <si>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</si>
  <si>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</si>
  <si>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</si>
  <si>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</si>
  <si>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</si>
  <si>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</si>
  <si>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</si>
  <si>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</si>
  <si>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</si>
  <si>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</si>
  <si>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</si>
  <si>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</si>
  <si>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</si>
  <si>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</si>
  <si>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</si>
  <si>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</si>
  <si>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</si>
  <si>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</si>
  <si>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</si>
  <si>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</si>
  <si>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</si>
  <si>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</si>
  <si>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</si>
  <si>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</si>
  <si>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</si>
  <si>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</si>
  <si>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</si>
  <si>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</si>
  <si>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</si>
  <si>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</si>
  <si>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</si>
  <si>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</si>
  <si>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</si>
  <si>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</si>
  <si>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</si>
  <si>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</si>
  <si>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</si>
  <si>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</si>
  <si>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</si>
  <si>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</si>
  <si>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</si>
  <si>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</si>
  <si>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</si>
  <si>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</si>
  <si>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</si>
  <si>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</si>
  <si>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</si>
  <si>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</si>
  <si>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</si>
  <si>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</si>
  <si>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</si>
  <si>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</si>
  <si>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</si>
  <si>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</si>
  <si>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</si>
  <si>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</si>
  <si>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</si>
  <si>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</si>
  <si>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</si>
  <si>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</si>
  <si>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</si>
  <si>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</si>
  <si>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</si>
  <si>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</si>
  <si>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</si>
  <si>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</si>
  <si>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</si>
  <si>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</si>
  <si>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</si>
  <si>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</si>
  <si>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</si>
  <si>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</si>
  <si>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</si>
  <si>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</si>
  <si>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</si>
  <si>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</si>
  <si>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</si>
  <si>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</si>
  <si>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</si>
  <si>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</si>
  <si>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</si>
  <si>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</si>
  <si>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</si>
  <si>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</si>
  <si>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</si>
  <si>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</si>
  <si>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</si>
  <si>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</si>
  <si>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</si>
  <si>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</si>
  <si>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</si>
  <si>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</si>
  <si>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</si>
  <si>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</si>
  <si>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</si>
  <si>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</si>
  <si>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</si>
  <si>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</si>
  <si>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</si>
  <si>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</si>
  <si>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</si>
  <si>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</si>
  <si>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</si>
  <si>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</si>
  <si>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</si>
  <si>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</si>
  <si>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</si>
  <si>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</si>
  <si>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</si>
  <si>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</si>
  <si>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</si>
  <si>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</si>
  <si>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</si>
  <si>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</si>
  <si>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</si>
  <si>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</si>
  <si>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</si>
  <si>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</si>
  <si>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</si>
  <si>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</si>
  <si>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</si>
  <si>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</si>
  <si>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</si>
  <si>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</si>
  <si>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</si>
  <si>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</si>
  <si>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</si>
  <si>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</si>
  <si>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</si>
  <si>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</si>
  <si>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</si>
  <si>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</si>
  <si>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</si>
  <si>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</si>
  <si>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</si>
  <si>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</si>
  <si>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</si>
  <si>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</si>
  <si>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</si>
  <si>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</si>
  <si>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</si>
  <si>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</si>
  <si>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</si>
  <si>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</si>
  <si>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</si>
  <si>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</si>
  <si>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</si>
  <si>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</si>
  <si>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</si>
  <si>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</si>
  <si>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</si>
  <si>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</si>
  <si>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</si>
  <si>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</si>
  <si>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</si>
  <si>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</si>
  <si>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</si>
  <si>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</si>
  <si>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</si>
  <si>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</si>
  <si>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</si>
  <si>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</si>
  <si>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</si>
  <si>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</si>
  <si>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</si>
  <si>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</si>
  <si>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</si>
  <si>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</si>
  <si>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</si>
  <si>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</si>
  <si>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</si>
  <si>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</si>
  <si>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</si>
  <si>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</si>
  <si>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</si>
  <si>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</si>
  <si>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</si>
  <si>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</si>
  <si>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</si>
  <si>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</si>
  <si>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</si>
  <si>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</si>
  <si>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</si>
  <si>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</si>
  <si>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</si>
  <si>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</si>
  <si>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</si>
  <si>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</si>
  <si>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</si>
  <si>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</si>
  <si>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</si>
  <si>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</si>
  <si>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</si>
  <si>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</si>
  <si>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</si>
  <si>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</si>
  <si>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</si>
  <si>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</si>
  <si>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</si>
  <si>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</si>
  <si>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</si>
  <si>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</si>
  <si>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</si>
  <si>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</si>
  <si>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</si>
  <si>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</si>
  <si>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</si>
  <si>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</si>
  <si>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</si>
  <si>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</si>
  <si>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</si>
  <si>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</si>
  <si>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</si>
  <si>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</si>
  <si>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</si>
  <si>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</si>
  <si>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</si>
  <si>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</si>
  <si>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</si>
  <si>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</si>
  <si>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</si>
  <si>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</si>
  <si>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</si>
  <si>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</si>
  <si>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</si>
  <si>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</si>
  <si>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</si>
  <si>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</si>
  <si>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</si>
  <si>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</si>
  <si>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</si>
  <si>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</si>
  <si>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</si>
  <si>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</si>
  <si>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</si>
  <si>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</si>
  <si>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</si>
  <si>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</si>
  <si>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</si>
  <si>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</si>
  <si>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</si>
  <si>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</si>
  <si>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</si>
  <si>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</si>
  <si>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</si>
  <si>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</si>
  <si>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</si>
  <si>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</si>
  <si>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</si>
  <si>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</si>
  <si>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</si>
  <si>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</si>
  <si>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</si>
  <si>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</si>
  <si>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</si>
  <si>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</si>
  <si>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</si>
  <si>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</si>
  <si>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</si>
  <si>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</si>
  <si>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</si>
  <si>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</si>
  <si>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</si>
  <si>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</si>
  <si>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</si>
  <si>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</si>
  <si>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</si>
  <si>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</si>
  <si>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</si>
  <si>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</si>
  <si>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</si>
  <si>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</si>
  <si>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</si>
  <si>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</si>
  <si>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</si>
  <si>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</si>
  <si>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</si>
  <si>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</si>
  <si>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</si>
  <si>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</si>
  <si>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</si>
  <si>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</si>
  <si>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</si>
  <si>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</si>
  <si>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</si>
  <si>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</si>
  <si>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</si>
  <si>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</si>
  <si>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</si>
  <si>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</si>
  <si>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</si>
  <si>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</si>
  <si>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</si>
  <si>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</si>
  <si>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</si>
  <si>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</si>
  <si>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</si>
  <si>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</si>
  <si>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</si>
  <si>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</si>
  <si>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</si>
  <si>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</si>
  <si>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</si>
  <si>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</si>
  <si>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</si>
  <si>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</si>
  <si>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</si>
  <si>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</si>
  <si>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</si>
  <si>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</si>
  <si>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</si>
  <si>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</si>
  <si>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</si>
  <si>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</si>
  <si>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</si>
  <si>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</si>
  <si>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</si>
  <si>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</si>
  <si>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</si>
  <si>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</si>
  <si>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</si>
  <si>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</si>
  <si>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</si>
  <si>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</si>
  <si>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</si>
  <si>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</si>
  <si>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</si>
  <si>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</si>
  <si>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</si>
  <si>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</si>
  <si>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</si>
  <si>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</si>
  <si>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</si>
  <si>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</si>
  <si>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</si>
  <si>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</si>
  <si>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</si>
  <si>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</si>
  <si>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</si>
  <si>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</si>
  <si>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</si>
  <si>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</si>
  <si>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</si>
  <si>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</si>
  <si>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</si>
  <si>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</si>
  <si>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</si>
  <si>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</si>
  <si>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</si>
  <si>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</si>
  <si>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</si>
  <si>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</si>
  <si>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</si>
  <si>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</si>
  <si>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</si>
  <si>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</si>
  <si>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</si>
  <si>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</si>
  <si>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</si>
  <si>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</si>
  <si>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</si>
  <si>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</si>
  <si>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</si>
  <si>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</si>
  <si>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</si>
  <si>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</si>
  <si>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</si>
  <si>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</si>
  <si>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</si>
  <si>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</si>
  <si>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</si>
  <si>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</si>
  <si>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</si>
  <si>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</si>
  <si>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</si>
  <si>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</si>
  <si>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</si>
  <si>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</si>
  <si>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</si>
  <si>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</si>
  <si>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</si>
  <si>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</si>
  <si>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</si>
  <si>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</si>
  <si>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</si>
  <si>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</si>
  <si>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</si>
  <si>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</si>
  <si>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</si>
  <si>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</si>
  <si>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</si>
  <si>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</si>
  <si>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</si>
  <si>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</si>
  <si>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</si>
  <si>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</si>
  <si>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</si>
  <si>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</si>
  <si>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</si>
  <si>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</si>
  <si>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</si>
  <si>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</si>
  <si>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</si>
  <si>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</si>
  <si>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</si>
  <si>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</si>
  <si>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</si>
  <si>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</si>
  <si>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</si>
  <si>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</si>
  <si>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</si>
  <si>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</si>
  <si>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</si>
  <si>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</si>
  <si>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</si>
  <si>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</si>
  <si>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</si>
  <si>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</si>
  <si>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</si>
  <si>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</si>
  <si>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</si>
  <si>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</si>
  <si>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</si>
  <si>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</si>
  <si>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</si>
  <si>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</si>
  <si>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</si>
  <si>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</si>
  <si>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</si>
  <si>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</si>
  <si>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</si>
  <si>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</si>
  <si>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</si>
  <si>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</si>
  <si>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</si>
  <si>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</si>
  <si>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</si>
  <si>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</si>
  <si>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</si>
  <si>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</si>
  <si>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</si>
  <si>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</si>
  <si>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</si>
  <si>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</si>
  <si>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</si>
  <si>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</si>
  <si>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</si>
  <si>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</si>
  <si>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</si>
  <si>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</si>
  <si>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</si>
  <si>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</si>
  <si>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</si>
  <si>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</si>
  <si>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</si>
  <si>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</si>
  <si>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</si>
  <si>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</si>
  <si>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</si>
  <si>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</si>
  <si>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</si>
  <si>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</si>
  <si>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</si>
  <si>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</si>
  <si>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</si>
  <si>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</si>
  <si>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</si>
  <si>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</si>
  <si>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</si>
  <si>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</si>
  <si>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</si>
  <si>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</si>
  <si>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</si>
  <si>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</si>
  <si>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</si>
  <si>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</si>
  <si>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</si>
  <si>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</si>
  <si>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</si>
  <si>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</si>
  <si>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</si>
  <si>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</si>
  <si>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</si>
  <si>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</si>
  <si>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</si>
  <si>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</si>
  <si>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</si>
  <si>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</si>
  <si>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</si>
  <si>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</si>
  <si>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</si>
  <si>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</si>
  <si>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</si>
  <si>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</si>
  <si>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</si>
  <si>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</si>
  <si>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</si>
  <si>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</si>
  <si>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</si>
  <si>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</si>
  <si>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</si>
  <si>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</si>
  <si>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</si>
  <si>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</si>
  <si>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</si>
  <si>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</si>
  <si>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</si>
  <si>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</si>
  <si>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</si>
  <si>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</si>
  <si>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</si>
  <si>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</si>
  <si>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</si>
  <si>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</si>
  <si>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</si>
  <si>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</si>
  <si>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</si>
  <si>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</si>
  <si>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</si>
  <si>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</si>
  <si>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</si>
  <si>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</si>
  <si>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</si>
  <si>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</si>
  <si>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</si>
  <si>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</si>
  <si>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</si>
  <si>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</si>
  <si>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</si>
  <si>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</si>
  <si>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</si>
  <si>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</si>
  <si>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</si>
  <si>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</si>
  <si>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</si>
  <si>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</si>
  <si>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</si>
  <si>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</si>
  <si>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</si>
  <si>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</si>
  <si>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</si>
  <si>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</si>
  <si>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</si>
  <si>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</si>
  <si>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</si>
  <si>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</si>
  <si>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</si>
  <si>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</si>
  <si>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</si>
  <si>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</si>
  <si>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</si>
  <si>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</si>
  <si>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</si>
  <si>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</si>
  <si>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</si>
  <si>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</si>
  <si>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</si>
  <si>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</si>
  <si>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</si>
  <si>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</si>
  <si>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</si>
  <si>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</si>
  <si>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</si>
  <si>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</si>
  <si>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</si>
  <si>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</si>
  <si>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</si>
  <si>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</si>
  <si>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</si>
  <si>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</si>
  <si>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</si>
  <si>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</si>
  <si>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</si>
  <si>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</si>
  <si>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</si>
  <si>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</si>
  <si>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</si>
  <si>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</si>
  <si>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</si>
  <si>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</si>
  <si>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</si>
  <si>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</si>
  <si>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</si>
  <si>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</si>
  <si>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</si>
  <si>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</si>
  <si>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</si>
  <si>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</si>
  <si>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</si>
  <si>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</si>
  <si>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</si>
  <si>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</si>
  <si>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</si>
  <si>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</si>
  <si>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</si>
  <si>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</si>
  <si>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</si>
  <si>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</si>
  <si>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</si>
  <si>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</si>
  <si>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</si>
  <si>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</si>
  <si>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</si>
  <si>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</si>
  <si>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</si>
  <si>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</si>
  <si>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</si>
  <si>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</si>
  <si>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</si>
  <si>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</si>
  <si>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</si>
  <si>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</si>
  <si>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</si>
  <si>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</si>
  <si>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</si>
  <si>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</si>
  <si>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</si>
  <si>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</si>
  <si>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</si>
  <si>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</si>
  <si>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</si>
  <si>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</si>
  <si>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</si>
  <si>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</si>
  <si>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</si>
  <si>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</si>
  <si>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</si>
  <si>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</si>
  <si>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</si>
  <si>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</si>
  <si>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</si>
  <si>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</si>
  <si>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</si>
  <si>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</si>
  <si>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</si>
  <si>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</si>
  <si>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</si>
  <si>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</si>
  <si>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</si>
  <si>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</si>
  <si>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</si>
  <si>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</si>
  <si>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</si>
  <si>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</si>
  <si>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</si>
  <si>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</si>
  <si>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</si>
  <si>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</si>
  <si>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</si>
  <si>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</si>
  <si>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</si>
  <si>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</si>
  <si>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</si>
  <si>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</si>
  <si>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</si>
  <si>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</si>
  <si>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</si>
  <si>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</si>
  <si>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</si>
  <si>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</si>
  <si>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</si>
  <si>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</si>
  <si>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</si>
  <si>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</si>
  <si>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</si>
  <si>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</si>
  <si>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</si>
  <si>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</si>
  <si>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</si>
  <si>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</si>
  <si>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</si>
  <si>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</si>
  <si>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</si>
  <si>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</si>
  <si>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</si>
  <si>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</si>
  <si>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</si>
  <si>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</si>
  <si>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</si>
  <si>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</si>
  <si>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</si>
  <si>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</si>
  <si>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</si>
  <si>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</si>
  <si>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</si>
  <si>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</si>
  <si>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</si>
  <si>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</si>
  <si>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</si>
  <si>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</si>
  <si>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</si>
  <si>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</si>
  <si>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</si>
  <si>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</si>
  <si>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</si>
  <si>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</si>
  <si>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</si>
  <si>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</si>
  <si>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</si>
  <si>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</si>
  <si>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</si>
  <si>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</si>
  <si>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</si>
  <si>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</si>
  <si>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</si>
  <si>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</si>
  <si>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</si>
  <si>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</si>
  <si>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</si>
  <si>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</si>
  <si>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</si>
  <si>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</si>
  <si>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</si>
  <si>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</si>
  <si>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</si>
  <si>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</si>
  <si>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</si>
  <si>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</si>
  <si>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</si>
  <si>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</si>
  <si>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</si>
  <si>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</si>
  <si>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</si>
  <si>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</si>
  <si>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</si>
  <si>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</si>
  <si>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</si>
  <si>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</si>
  <si>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</si>
  <si>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</si>
  <si>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</si>
  <si>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</si>
  <si>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</si>
  <si>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</si>
  <si>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</si>
  <si>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</si>
  <si>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</si>
  <si>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</si>
  <si>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</si>
  <si>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</si>
  <si>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</si>
  <si>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</si>
  <si>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</si>
  <si>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</si>
  <si>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</si>
  <si>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</si>
  <si>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</si>
  <si>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</si>
  <si>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</si>
  <si>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</si>
  <si>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</si>
  <si>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</si>
  <si>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</si>
  <si>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</si>
  <si>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</si>
  <si>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</si>
  <si>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</si>
  <si>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</si>
  <si>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</si>
  <si>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</si>
  <si>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</si>
  <si>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</si>
  <si>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</si>
  <si>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</si>
  <si>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</si>
  <si>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</si>
  <si>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</si>
  <si>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</si>
  <si>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</si>
  <si>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</si>
  <si>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</si>
  <si>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</si>
  <si>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</si>
  <si>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</si>
  <si>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</si>
  <si>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</si>
  <si>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</si>
  <si>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</si>
  <si>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</si>
  <si>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</si>
  <si>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</si>
  <si>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</si>
  <si>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</si>
  <si>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</si>
  <si>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</si>
  <si>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</si>
  <si>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</si>
  <si>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</si>
  <si>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</si>
  <si>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</si>
  <si>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</si>
  <si>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</si>
  <si>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</si>
  <si>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</si>
  <si>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</si>
  <si>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</si>
  <si>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</si>
  <si>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</si>
  <si>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</si>
  <si>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</si>
  <si>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</si>
  <si>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</si>
  <si>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</si>
  <si>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</si>
  <si>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</si>
  <si>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</si>
  <si>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</si>
  <si>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</si>
  <si>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</si>
  <si>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</si>
  <si>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</si>
  <si>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</si>
  <si>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</si>
  <si>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</si>
  <si>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</si>
  <si>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</si>
  <si>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</si>
  <si>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</si>
  <si>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</si>
  <si>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</si>
  <si>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</si>
  <si>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</si>
  <si>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</si>
  <si>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</si>
  <si>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</si>
  <si>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</si>
  <si>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</si>
  <si>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</si>
  <si>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</si>
  <si>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</si>
  <si>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</si>
  <si>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</si>
  <si>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</si>
  <si>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</si>
  <si>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</si>
  <si>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</si>
  <si>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</si>
  <si>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</si>
  <si>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</si>
  <si>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</si>
  <si>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</si>
  <si>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</si>
  <si>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</si>
  <si>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</si>
  <si>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</si>
  <si>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</si>
  <si>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</si>
  <si>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</si>
  <si>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</si>
  <si>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</si>
  <si>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</si>
  <si>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</si>
  <si>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</si>
  <si>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</si>
  <si>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</si>
  <si>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</si>
  <si>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</si>
  <si>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</si>
  <si>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</si>
  <si>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</si>
  <si>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</si>
  <si>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</si>
  <si>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</si>
  <si>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</si>
  <si>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</si>
  <si>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</si>
  <si>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</si>
  <si>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</si>
  <si>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</si>
  <si>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</si>
  <si>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</si>
  <si>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</si>
  <si>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</si>
  <si>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</si>
  <si>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</si>
  <si>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</si>
  <si>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</si>
  <si>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</si>
  <si>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</si>
  <si>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</si>
  <si>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</si>
  <si>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</si>
  <si>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</si>
  <si>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</si>
  <si>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</si>
  <si>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</si>
  <si>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</si>
  <si>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</si>
  <si>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</si>
  <si>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</si>
  <si>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</si>
  <si>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</si>
  <si>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</si>
  <si>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</si>
  <si>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</si>
  <si>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</si>
  <si>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</si>
  <si>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</si>
  <si>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</si>
  <si>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</si>
  <si>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</si>
  <si>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</si>
  <si>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</si>
  <si>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</si>
  <si>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</si>
  <si>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</si>
  <si>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</si>
  <si>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</si>
  <si>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</si>
  <si>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</si>
  <si>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</si>
  <si>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</si>
  <si>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</si>
  <si>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</si>
  <si>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</si>
  <si>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</si>
  <si>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</si>
  <si>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</si>
  <si>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</si>
  <si>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</si>
  <si>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</si>
  <si>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</si>
  <si>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</si>
  <si>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</si>
  <si>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</si>
  <si>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</si>
  <si>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</si>
  <si>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</si>
  <si>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</si>
  <si>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</si>
  <si>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</si>
  <si>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</si>
  <si>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</si>
  <si>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</si>
  <si>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</si>
  <si>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</si>
  <si>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</si>
  <si>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</si>
  <si>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</si>
  <si>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</si>
  <si>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</si>
  <si>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</si>
  <si>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</si>
  <si>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</si>
  <si>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</si>
  <si>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</si>
  <si>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</si>
  <si>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</si>
  <si>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</si>
  <si>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</si>
  <si>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</si>
  <si>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</si>
  <si>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</si>
  <si>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</si>
  <si>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</si>
  <si>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</si>
  <si>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</si>
  <si>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</si>
  <si>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</si>
  <si>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</si>
  <si>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</si>
  <si>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</si>
  <si>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</si>
  <si>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</si>
  <si>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</si>
  <si>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</si>
  <si>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</si>
  <si>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</si>
  <si>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</si>
  <si>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</si>
  <si>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</si>
  <si>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</si>
  <si>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</si>
  <si>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</si>
  <si>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</si>
  <si>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</si>
  <si>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</si>
  <si>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</si>
  <si>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</si>
  <si>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</si>
  <si>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</si>
  <si>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</si>
  <si>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</si>
  <si>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</si>
  <si>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</si>
  <si>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</si>
  <si>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</si>
  <si>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</si>
  <si>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</si>
  <si>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</si>
  <si>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</si>
  <si>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</si>
  <si>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</si>
  <si>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</si>
  <si>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</si>
  <si>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</si>
  <si>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</si>
  <si>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</si>
  <si>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</si>
  <si>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</si>
  <si>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</si>
  <si>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</si>
  <si>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</si>
  <si>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</si>
  <si>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</si>
  <si>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</si>
  <si>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</si>
  <si>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</si>
  <si>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</si>
  <si>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</si>
  <si>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</si>
  <si>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</si>
  <si>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</si>
  <si>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</si>
  <si>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</si>
  <si>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</si>
  <si>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</si>
  <si>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</si>
  <si>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</si>
  <si>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</si>
  <si>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</si>
  <si>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</si>
  <si>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</si>
  <si>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</si>
  <si>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</si>
  <si>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</si>
  <si>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</si>
  <si>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</si>
  <si>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</si>
  <si>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</si>
  <si>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</si>
  <si>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</si>
  <si>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</si>
  <si>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</si>
  <si>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</si>
  <si>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</si>
  <si>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</si>
  <si>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</si>
  <si>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</si>
  <si>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</si>
  <si>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</si>
  <si>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</si>
  <si>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</si>
  <si>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</si>
  <si>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</si>
  <si>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</si>
  <si>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</si>
  <si>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</si>
  <si>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</si>
  <si>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</si>
  <si>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</si>
  <si>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</si>
  <si>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</si>
  <si>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</si>
  <si>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</si>
  <si>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</si>
  <si>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</si>
  <si>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</si>
  <si>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</si>
  <si>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</si>
  <si>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</si>
  <si>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</si>
  <si>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</si>
  <si>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</si>
  <si>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</si>
  <si>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</si>
  <si>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</si>
  <si>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</si>
  <si>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</si>
  <si>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</si>
  <si>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</si>
  <si>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</si>
  <si>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</si>
  <si>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</si>
  <si>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</si>
  <si>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</si>
  <si>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</si>
  <si>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</si>
  <si>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</si>
  <si>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</si>
  <si>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</si>
  <si>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</si>
  <si>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</si>
  <si>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</si>
  <si>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</si>
  <si>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</si>
  <si>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</si>
  <si>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</si>
  <si>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</si>
  <si>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</si>
  <si>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</si>
  <si>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</si>
  <si>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</si>
  <si>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</si>
  <si>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</si>
  <si>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</si>
  <si>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</si>
  <si>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</si>
  <si>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</si>
  <si>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</si>
  <si>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</si>
  <si>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</si>
  <si>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</si>
  <si>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</si>
  <si>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</si>
  <si>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</si>
  <si>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</si>
  <si>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</si>
  <si>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</si>
  <si>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</si>
  <si>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</si>
  <si>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</si>
  <si>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</si>
  <si>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</si>
  <si>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</si>
  <si>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</si>
  <si>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</si>
  <si>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</si>
  <si>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</si>
  <si>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</si>
  <si>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</si>
  <si>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</si>
  <si>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</si>
  <si>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</si>
  <si>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</si>
  <si>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</si>
  <si>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</si>
  <si>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</si>
  <si>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</si>
  <si>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</si>
  <si>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</si>
  <si>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</si>
  <si>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</si>
  <si>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</si>
  <si>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</si>
  <si>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</si>
  <si>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</si>
  <si>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</si>
  <si>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</si>
  <si>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</si>
  <si>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</si>
  <si>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</si>
  <si>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</si>
  <si>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</si>
  <si>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</si>
  <si>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</si>
  <si>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</si>
  <si>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</si>
  <si>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</si>
  <si>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</si>
  <si>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</si>
  <si>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</si>
  <si>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</si>
  <si>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</si>
  <si>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</si>
  <si>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</si>
  <si>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</si>
  <si>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</si>
  <si>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</si>
  <si>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</si>
  <si>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</si>
  <si>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</si>
  <si>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</si>
  <si>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</si>
  <si>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</si>
  <si>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</si>
  <si>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</si>
  <si>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</si>
  <si>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</si>
  <si>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</si>
  <si>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</si>
  <si>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</si>
  <si>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</si>
  <si>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</si>
  <si>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</si>
  <si>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</si>
  <si>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</si>
  <si>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</si>
  <si>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</si>
  <si>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</si>
  <si>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</si>
  <si>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</si>
  <si>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</si>
  <si>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</si>
  <si>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</si>
  <si>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</si>
  <si>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</si>
  <si>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</si>
  <si>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</si>
  <si>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</si>
  <si>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</si>
  <si>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</si>
  <si>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</si>
  <si>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</si>
  <si>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</si>
  <si>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</si>
  <si>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</si>
  <si>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</si>
  <si>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</si>
  <si>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</si>
  <si>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</si>
  <si>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</si>
  <si>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</si>
  <si>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</si>
  <si>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</si>
  <si>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</si>
  <si>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</si>
  <si>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</si>
  <si>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</si>
  <si>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</si>
  <si>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</si>
  <si>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</si>
  <si>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</si>
  <si>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</si>
  <si>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</si>
  <si>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</si>
  <si>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</si>
  <si>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</si>
  <si>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</si>
  <si>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</si>
  <si>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</si>
  <si>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</si>
  <si>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</si>
  <si>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</si>
  <si>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</si>
  <si>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</si>
  <si>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</si>
  <si>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</si>
  <si>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</si>
  <si>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</si>
  <si>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</si>
  <si>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</si>
  <si>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</si>
  <si>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</si>
  <si>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</si>
  <si>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</si>
  <si>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</si>
  <si>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</si>
  <si>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</si>
  <si>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</si>
  <si>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</si>
  <si>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</si>
  <si>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</si>
  <si>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</si>
  <si>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</si>
  <si>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</si>
  <si>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</si>
  <si>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</si>
  <si>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</si>
  <si>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</si>
  <si>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</si>
  <si>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</si>
  <si>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</si>
  <si>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</si>
  <si>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</si>
  <si>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</si>
  <si>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</si>
  <si>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</si>
  <si>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</si>
  <si>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</si>
  <si>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</si>
  <si>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</si>
  <si>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</si>
  <si>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</si>
  <si>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</si>
  <si>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</si>
  <si>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</si>
  <si>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</si>
  <si>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</si>
  <si>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</si>
  <si>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</si>
  <si>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</si>
  <si>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</si>
  <si>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</si>
  <si>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</si>
  <si>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</si>
  <si>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</si>
  <si>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</si>
  <si>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</si>
  <si>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</si>
  <si>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</si>
  <si>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</si>
  <si>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</si>
  <si>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</si>
  <si>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</si>
  <si>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</si>
  <si>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</si>
  <si>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</si>
  <si>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</si>
  <si>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</si>
  <si>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</si>
  <si>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</si>
  <si>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</si>
  <si>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</si>
  <si>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</si>
  <si>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</si>
  <si>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</si>
  <si>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</si>
  <si>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</si>
  <si>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</si>
  <si>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</si>
  <si>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</si>
  <si>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</si>
  <si>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</si>
  <si>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</si>
  <si>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</si>
  <si>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</si>
  <si>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</si>
  <si>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</si>
  <si>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</si>
  <si>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</si>
  <si>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</si>
  <si>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</si>
  <si>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</si>
  <si>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</si>
  <si>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</si>
  <si>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</si>
  <si>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</si>
  <si>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</si>
  <si>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</si>
  <si>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</si>
  <si>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</si>
  <si>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</si>
  <si>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</si>
  <si>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</si>
  <si>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</si>
  <si>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</si>
  <si>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</si>
  <si>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</si>
  <si>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</si>
  <si>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</si>
  <si>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</si>
  <si>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</si>
  <si>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</si>
  <si>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</si>
  <si>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</si>
  <si>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</si>
  <si>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</si>
  <si>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</si>
  <si>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</si>
  <si>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</si>
  <si>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</si>
  <si>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</si>
  <si>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</si>
  <si>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</si>
  <si>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</si>
  <si>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</si>
  <si>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</si>
  <si>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</si>
  <si>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</si>
  <si>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</si>
  <si>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</si>
  <si>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</si>
  <si>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</si>
  <si>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</si>
  <si>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</si>
  <si>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</si>
  <si>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</si>
  <si>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</si>
  <si>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</si>
  <si>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</si>
  <si>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</si>
  <si>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</si>
  <si>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</si>
  <si>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</si>
  <si>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</si>
  <si>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</si>
  <si>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</si>
  <si>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</si>
  <si>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</si>
  <si>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</si>
  <si>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</si>
  <si>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</si>
  <si>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</si>
  <si>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</si>
  <si>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</si>
  <si>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</si>
  <si>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</si>
  <si>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</si>
  <si>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</si>
  <si>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</si>
  <si>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</si>
  <si>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</si>
  <si>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</si>
  <si>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</si>
  <si>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</si>
  <si>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</si>
  <si>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</si>
  <si>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</si>
  <si>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</si>
  <si>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</si>
  <si>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</si>
  <si>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</si>
  <si>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</si>
  <si>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</si>
  <si>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</si>
  <si>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</si>
  <si>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</si>
  <si>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</si>
  <si>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</si>
  <si>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</si>
  <si>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</si>
  <si>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</si>
  <si>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</si>
  <si>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</si>
  <si>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</si>
  <si>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</si>
  <si>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</si>
  <si>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</si>
  <si>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</si>
  <si>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</si>
  <si>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</si>
  <si>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</si>
  <si>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</si>
  <si>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</si>
  <si>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</si>
  <si>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</si>
  <si>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</si>
  <si>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</si>
  <si>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</si>
  <si>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</si>
  <si>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</si>
  <si>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</si>
  <si>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</si>
  <si>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</si>
  <si>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</si>
  <si>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</si>
  <si>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</si>
  <si>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</si>
  <si>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</si>
  <si>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</si>
  <si>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</si>
  <si>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</si>
  <si>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</si>
  <si>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</si>
  <si>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</si>
  <si>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</si>
  <si>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</si>
  <si>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</si>
  <si>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</si>
  <si>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</si>
  <si>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</si>
  <si>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</si>
  <si>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</si>
  <si>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</si>
  <si>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</si>
  <si>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</si>
  <si>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</si>
  <si>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</si>
  <si>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</si>
  <si>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</si>
  <si>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</si>
  <si>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</si>
  <si>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</si>
  <si>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</si>
  <si>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</si>
  <si>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</si>
  <si>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</si>
  <si>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</si>
  <si>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</si>
  <si>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</si>
  <si>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</si>
  <si>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</si>
  <si>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</si>
  <si>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</si>
  <si>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</si>
  <si>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</si>
  <si>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</si>
  <si>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</si>
  <si>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</si>
  <si>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</si>
  <si>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</si>
  <si>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</si>
  <si>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</si>
  <si>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</si>
  <si>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</si>
  <si>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</si>
  <si>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</si>
  <si>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</si>
  <si>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</si>
  <si>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</si>
  <si>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</si>
  <si>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</si>
  <si>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</si>
  <si>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</si>
  <si>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</si>
  <si>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</si>
  <si>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</si>
  <si>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</si>
  <si>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</si>
  <si>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</si>
  <si>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</si>
  <si>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</si>
  <si>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</si>
  <si>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</si>
  <si>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</si>
  <si>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</si>
  <si>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</si>
  <si>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</si>
  <si>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</si>
  <si>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</si>
  <si>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</si>
  <si>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</si>
  <si>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</si>
  <si>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</si>
  <si>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</si>
  <si>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</si>
  <si>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</si>
  <si>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</si>
  <si>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</si>
  <si>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</si>
  <si>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</si>
  <si>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</si>
  <si>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</si>
  <si>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</si>
  <si>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</si>
  <si>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</si>
  <si>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</si>
  <si>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</si>
  <si>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</si>
  <si>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</si>
  <si>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</si>
  <si>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</si>
  <si>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</si>
  <si>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</si>
  <si>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</si>
  <si>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</si>
  <si>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</si>
  <si>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</si>
  <si>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</si>
  <si>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</si>
  <si>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</si>
  <si>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</si>
  <si>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</si>
  <si>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</si>
  <si>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</si>
  <si>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</si>
  <si>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</si>
  <si>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</si>
  <si>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</si>
  <si>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</si>
  <si>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</si>
  <si>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</si>
  <si>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</si>
  <si>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</si>
  <si>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</si>
  <si>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</si>
  <si>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</si>
  <si>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</si>
  <si>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</si>
  <si>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</si>
  <si>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</si>
  <si>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</si>
  <si>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</si>
  <si>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</si>
  <si>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</si>
  <si>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</si>
  <si>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</si>
  <si>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</si>
  <si>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</si>
  <si>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</si>
  <si>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</si>
  <si>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</si>
  <si>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</si>
  <si>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</si>
  <si>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</si>
  <si>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</si>
  <si>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</si>
  <si>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</si>
  <si>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</si>
  <si>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</si>
  <si>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</si>
  <si>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</si>
  <si>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</si>
  <si>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</si>
  <si>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</si>
  <si>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</si>
  <si>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</si>
  <si>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</si>
  <si>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</si>
  <si>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</si>
  <si>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</si>
  <si>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</si>
  <si>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</si>
  <si>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</si>
  <si>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</si>
  <si>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</si>
  <si>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</si>
  <si>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</si>
  <si>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</si>
  <si>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</si>
  <si>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</si>
  <si>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</si>
  <si>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</si>
  <si>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</si>
  <si>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</si>
  <si>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</si>
  <si>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</si>
  <si>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</si>
  <si>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</si>
  <si>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</si>
  <si>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</si>
  <si>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</si>
  <si>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</si>
  <si>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</si>
  <si>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</si>
  <si>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</si>
  <si>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</si>
  <si>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</si>
  <si>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</si>
  <si>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</si>
  <si>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</si>
  <si>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</si>
  <si>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</si>
  <si>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</si>
  <si>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</si>
  <si>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</si>
  <si>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</si>
  <si>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</si>
  <si>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</si>
  <si>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</si>
  <si>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</si>
  <si>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</si>
  <si>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</si>
  <si>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</si>
  <si>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</si>
  <si>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</si>
  <si>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</si>
  <si>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</si>
  <si>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</si>
  <si>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</si>
  <si>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</si>
  <si>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</si>
  <si>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</si>
  <si>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</si>
  <si>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</si>
  <si>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</si>
  <si>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</si>
  <si>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</si>
  <si>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</si>
  <si>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</si>
  <si>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</si>
  <si>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</si>
  <si>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</si>
  <si>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</si>
  <si>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</si>
  <si>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</si>
  <si>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</si>
  <si>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</si>
  <si>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</si>
  <si>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</si>
  <si>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</si>
  <si>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</si>
  <si>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</si>
  <si>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</si>
  <si>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</si>
  <si>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</si>
  <si>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</si>
  <si>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</si>
  <si>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</si>
  <si>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</si>
  <si>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</si>
  <si>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</si>
  <si>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</si>
  <si>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</si>
  <si>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</si>
  <si>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</si>
  <si>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</si>
  <si>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</si>
  <si>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</si>
  <si>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</si>
  <si>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</si>
  <si>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</si>
  <si>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</si>
  <si>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</si>
  <si>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</si>
  <si>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</si>
  <si>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</si>
  <si>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</si>
  <si>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</si>
  <si>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</si>
  <si>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</si>
  <si>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</si>
  <si>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</si>
  <si>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</si>
  <si>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</si>
  <si>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</si>
  <si>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</si>
  <si>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</si>
  <si>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</si>
  <si>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</si>
  <si>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</si>
  <si>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</si>
  <si>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</si>
  <si>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</si>
  <si>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</si>
  <si>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</si>
  <si>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</si>
  <si>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</si>
  <si>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</si>
  <si>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</si>
  <si>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</si>
  <si>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</si>
  <si>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</si>
  <si>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</si>
  <si>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</si>
  <si>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</si>
  <si>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</si>
  <si>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</si>
  <si>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</si>
  <si>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</si>
  <si>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</si>
  <si>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</si>
  <si>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</si>
  <si>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</si>
  <si>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</si>
  <si>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</si>
  <si>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</si>
  <si>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</si>
  <si>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</si>
  <si>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</si>
  <si>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</si>
  <si>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</si>
  <si>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</si>
  <si>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</si>
  <si>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</si>
  <si>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</si>
  <si>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</si>
  <si>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</si>
  <si>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</si>
  <si>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</si>
  <si>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</si>
  <si>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</si>
  <si>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</si>
  <si>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</si>
  <si>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</si>
  <si>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</si>
  <si>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</si>
  <si>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</si>
  <si>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</si>
  <si>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</si>
  <si>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</si>
  <si>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</si>
  <si>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</si>
  <si>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</si>
  <si>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</si>
  <si>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</si>
  <si>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</si>
  <si>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</si>
  <si>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</si>
  <si>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</si>
  <si>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</si>
  <si>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</si>
  <si>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</si>
  <si>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</si>
  <si>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</si>
  <si>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</si>
  <si>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</si>
  <si>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</si>
  <si>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</si>
  <si>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</si>
  <si>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</si>
  <si>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</si>
  <si>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</si>
  <si>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</si>
  <si>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</si>
  <si>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</si>
  <si>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</si>
  <si>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</si>
  <si>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</si>
  <si>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</si>
  <si>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</si>
  <si>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</si>
  <si>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</si>
  <si>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</si>
  <si>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</si>
  <si>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</si>
  <si>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</si>
  <si>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</si>
  <si>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</si>
  <si>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</si>
  <si>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</si>
  <si>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</si>
  <si>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</si>
  <si>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</si>
  <si>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</si>
  <si>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</si>
  <si>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</si>
  <si>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</si>
  <si>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</si>
  <si>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</si>
  <si>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</si>
  <si>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</si>
  <si>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</si>
  <si>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</si>
  <si>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</si>
  <si>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</si>
  <si>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</si>
  <si>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</si>
  <si>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</si>
  <si>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</si>
  <si>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</si>
  <si>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</si>
  <si>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</si>
  <si>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</si>
  <si>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</si>
  <si>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</si>
  <si>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</si>
  <si>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</si>
  <si>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</si>
  <si>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</si>
  <si>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</si>
  <si>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</si>
  <si>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</si>
  <si>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</si>
  <si>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</si>
  <si>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</si>
  <si>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</si>
  <si>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</si>
  <si>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</si>
  <si>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</si>
  <si>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</si>
  <si>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</si>
  <si>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</si>
  <si>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</si>
  <si>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</si>
  <si>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</si>
  <si>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</si>
  <si>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</si>
  <si>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</si>
  <si>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</si>
  <si>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</si>
  <si>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</si>
  <si>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</si>
  <si>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</si>
  <si>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</si>
  <si>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</si>
  <si>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</si>
  <si>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</si>
  <si>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</si>
  <si>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</si>
  <si>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</si>
  <si>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</si>
  <si>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</si>
  <si>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</si>
  <si>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</si>
  <si>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</si>
  <si>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</si>
  <si>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</si>
  <si>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</si>
  <si>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</si>
  <si>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</si>
  <si>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</si>
  <si>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</si>
  <si>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</si>
  <si>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</si>
  <si>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</si>
  <si>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</si>
  <si>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</si>
  <si>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</si>
  <si>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</si>
  <si>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</si>
  <si>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</si>
  <si>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</si>
  <si>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</si>
  <si>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</si>
  <si>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</si>
  <si>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</si>
  <si>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</si>
  <si>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</si>
  <si>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</si>
  <si>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</si>
  <si>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</si>
  <si>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</si>
  <si>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</si>
  <si>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</si>
  <si>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</si>
  <si>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</si>
  <si>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</si>
  <si>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</si>
  <si>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</si>
  <si>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</si>
  <si>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</si>
  <si>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</si>
  <si>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</si>
  <si>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</si>
  <si>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</si>
  <si>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</si>
  <si>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</si>
  <si>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</si>
  <si>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</si>
  <si>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</si>
  <si>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</si>
  <si>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</si>
  <si>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</si>
  <si>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</si>
  <si>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</si>
  <si>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</si>
  <si>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</si>
  <si>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</si>
  <si>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</si>
  <si>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</si>
  <si>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</si>
  <si>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</si>
  <si>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</si>
  <si>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</si>
  <si>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</si>
  <si>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</si>
  <si>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</si>
  <si>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</si>
  <si>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</si>
  <si>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</si>
  <si>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</si>
  <si>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</si>
  <si>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</si>
  <si>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</si>
  <si>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</si>
  <si>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</si>
  <si>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</si>
  <si>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</si>
  <si>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</si>
  <si>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</si>
  <si>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</si>
  <si>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</si>
  <si>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</si>
  <si>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</si>
  <si>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</si>
  <si>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</si>
  <si>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</si>
  <si>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</si>
  <si>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</si>
  <si>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</si>
  <si>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</si>
  <si>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</si>
  <si>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</si>
  <si>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</si>
  <si>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</si>
  <si>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</si>
  <si>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</si>
  <si>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</si>
  <si>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</si>
  <si>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</si>
  <si>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</si>
  <si>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</si>
  <si>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</si>
  <si>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</si>
  <si>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</si>
  <si>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</si>
  <si>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</si>
  <si>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</si>
  <si>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</si>
  <si>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</si>
  <si>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</si>
  <si>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</si>
  <si>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</si>
  <si>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</si>
  <si>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</si>
  <si>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</si>
  <si>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</si>
  <si>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</si>
  <si>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</si>
  <si>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</si>
  <si>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</si>
  <si>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</si>
  <si>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</si>
  <si>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</si>
  <si>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</si>
  <si>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</si>
  <si>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</si>
  <si>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</si>
  <si>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</si>
  <si>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</si>
  <si>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</si>
  <si>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</si>
  <si>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</si>
  <si>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</si>
  <si>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</si>
  <si>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</si>
  <si>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</si>
  <si>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</si>
  <si>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</si>
  <si>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</si>
  <si>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</si>
  <si>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</si>
  <si>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</si>
  <si>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</si>
  <si>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</si>
  <si>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</si>
  <si>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</si>
  <si>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</si>
  <si>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</si>
  <si>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</si>
  <si>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</si>
  <si>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</si>
  <si>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</si>
  <si>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</si>
  <si>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</si>
  <si>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</si>
  <si>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</si>
  <si>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</si>
  <si>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</si>
  <si>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</si>
  <si>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</si>
  <si>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</si>
  <si>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</si>
  <si>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</si>
  <si>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</si>
  <si>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</si>
  <si>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</si>
  <si>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</si>
  <si>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</si>
  <si>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</si>
  <si>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</si>
  <si>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</si>
  <si>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</si>
  <si>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</si>
  <si>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</si>
  <si>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</si>
  <si>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</si>
  <si>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</si>
  <si>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</si>
  <si>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</si>
  <si>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</si>
  <si>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</si>
  <si>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</si>
  <si>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</si>
  <si>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</si>
  <si>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</si>
  <si>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</si>
  <si>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</si>
  <si>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</si>
  <si>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</si>
  <si>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</si>
  <si>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</si>
  <si>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</si>
  <si>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</si>
  <si>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</si>
  <si>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</si>
  <si>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</si>
  <si>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</si>
  <si>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</si>
  <si>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</si>
  <si>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</si>
  <si>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</si>
  <si>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</si>
  <si>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</si>
  <si>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</si>
  <si>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</si>
  <si>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</si>
  <si>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</si>
  <si>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</si>
  <si>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</si>
  <si>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</si>
  <si>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</si>
  <si>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</si>
  <si>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</si>
  <si>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</si>
  <si>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</si>
  <si>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</si>
  <si>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</si>
  <si>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</si>
  <si>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</si>
  <si>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</si>
  <si>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</si>
  <si>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</si>
  <si>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</si>
  <si>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</si>
  <si>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</si>
  <si>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</si>
  <si>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</si>
  <si>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</si>
  <si>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</si>
  <si>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</si>
  <si>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</si>
  <si>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</si>
  <si>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</si>
  <si>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</si>
  <si>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</si>
  <si>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</si>
  <si>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</si>
  <si>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</si>
  <si>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</si>
  <si>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</si>
  <si>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</si>
  <si>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</si>
  <si>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</si>
  <si>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</si>
  <si>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</si>
  <si>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</si>
  <si>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</si>
  <si>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</si>
  <si>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</si>
  <si>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</si>
  <si>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</si>
  <si>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</si>
  <si>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</si>
  <si>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</si>
  <si>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</si>
  <si>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</si>
  <si>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</si>
  <si>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</si>
  <si>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</si>
  <si>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</si>
  <si>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</si>
  <si>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</si>
  <si>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</si>
  <si>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</si>
  <si>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</si>
  <si>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</si>
  <si>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</si>
  <si>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</si>
  <si>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</si>
  <si>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</si>
  <si>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</si>
  <si>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</si>
  <si>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</si>
  <si>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</si>
  <si>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</si>
  <si>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</si>
  <si>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</si>
  <si>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</si>
  <si>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</si>
  <si>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</si>
  <si>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</si>
  <si>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</si>
  <si>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</si>
  <si>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</si>
  <si>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</si>
  <si>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</si>
  <si>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</si>
  <si>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</si>
  <si>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</si>
  <si>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</si>
  <si>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</si>
  <si>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</si>
  <si>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</si>
  <si>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</si>
  <si>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</si>
  <si>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</si>
  <si>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</si>
  <si>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</si>
  <si>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</si>
  <si>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</si>
  <si>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</si>
  <si>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</si>
  <si>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</si>
  <si>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</si>
  <si>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</si>
  <si>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</si>
  <si>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</si>
  <si>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</si>
  <si>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</si>
  <si>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</si>
  <si>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</si>
  <si>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</si>
  <si>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</si>
  <si>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</si>
  <si>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</si>
  <si>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</si>
  <si>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</si>
  <si>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</si>
  <si>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</si>
  <si>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</si>
  <si>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</si>
  <si>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</si>
  <si>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</si>
  <si>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</si>
  <si>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</si>
  <si>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</si>
  <si>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</si>
  <si>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</si>
  <si>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</si>
  <si>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</si>
  <si>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</si>
  <si>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</si>
  <si>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</si>
  <si>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</si>
  <si>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</si>
  <si>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</si>
  <si>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</si>
  <si>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</si>
  <si>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</si>
  <si>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</si>
  <si>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</si>
  <si>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</si>
  <si>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</si>
  <si>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</si>
  <si>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</si>
  <si>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</si>
  <si>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</si>
  <si>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</si>
  <si>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</si>
  <si>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</si>
  <si>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</si>
  <si>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</si>
  <si>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</si>
  <si>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</si>
  <si>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</si>
  <si>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</si>
  <si>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</si>
  <si>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</si>
  <si>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</si>
  <si>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</si>
  <si>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</si>
  <si>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</si>
  <si>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</si>
  <si>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</si>
  <si>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</si>
  <si>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</si>
  <si>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</si>
  <si>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</si>
  <si>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</si>
  <si>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</si>
  <si>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</si>
  <si>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</si>
  <si>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</si>
  <si>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</si>
  <si>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</si>
  <si>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</si>
  <si>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</si>
  <si>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</si>
  <si>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</si>
  <si>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</si>
  <si>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</si>
  <si>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</si>
  <si>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</si>
  <si>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</si>
  <si>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</si>
  <si>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</si>
  <si>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</si>
  <si>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</si>
  <si>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</si>
  <si>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</si>
  <si>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</si>
  <si>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</si>
  <si>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</si>
  <si>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</si>
  <si>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</si>
  <si>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</si>
  <si>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</si>
  <si>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</si>
  <si>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</si>
  <si>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</si>
  <si>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</si>
  <si>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</si>
  <si>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</si>
  <si>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</si>
  <si>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</si>
  <si>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</si>
  <si>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</si>
  <si>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</si>
  <si>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</si>
  <si>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</si>
  <si>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</si>
  <si>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</si>
  <si>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</si>
  <si>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</si>
  <si>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</si>
  <si>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</si>
  <si>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</si>
  <si>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</si>
  <si>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</si>
  <si>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</si>
  <si>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</si>
  <si>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</si>
  <si>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</si>
  <si>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</si>
  <si>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</si>
  <si>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</si>
  <si>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</si>
  <si>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</si>
  <si>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</si>
  <si>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</si>
  <si>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</si>
  <si>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</si>
  <si>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</si>
  <si>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</si>
  <si>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</si>
  <si>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</si>
  <si>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</si>
  <si>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</si>
  <si>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</si>
  <si>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</si>
  <si>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</si>
  <si>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</si>
  <si>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</si>
  <si>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</si>
  <si>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</si>
  <si>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</si>
  <si>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</si>
  <si>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</si>
  <si>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</si>
  <si>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</si>
  <si>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</si>
  <si>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</si>
  <si>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</si>
  <si>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</si>
  <si>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</si>
  <si>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</si>
  <si>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</si>
  <si>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</si>
  <si>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</si>
  <si>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</si>
  <si>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</si>
  <si>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</si>
  <si>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</si>
  <si>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</si>
  <si>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</si>
  <si>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</si>
  <si>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</si>
  <si>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</si>
  <si>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</si>
  <si>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</si>
  <si>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</si>
  <si>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</si>
  <si>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</si>
  <si>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</si>
  <si>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</si>
  <si>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</si>
  <si>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</si>
  <si>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</si>
  <si>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</si>
  <si>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</si>
  <si>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</si>
  <si>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</si>
  <si>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</si>
  <si>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</si>
  <si>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</si>
  <si>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</si>
  <si>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</si>
  <si>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</si>
  <si>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</si>
  <si>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</si>
  <si>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</si>
  <si>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</si>
  <si>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</si>
  <si>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</si>
  <si>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</si>
  <si>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</si>
  <si>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</si>
  <si>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</si>
  <si>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</si>
  <si>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</si>
  <si>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</si>
  <si>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</si>
  <si>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</si>
  <si>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</si>
  <si>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</si>
  <si>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</si>
  <si>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</si>
  <si>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</si>
  <si>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</si>
  <si>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</si>
  <si>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</si>
  <si>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</si>
  <si>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</si>
  <si>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</si>
  <si>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</si>
  <si>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</si>
  <si>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</si>
  <si>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</si>
  <si>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</si>
  <si>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</si>
  <si>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</si>
  <si>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</si>
  <si>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</si>
  <si>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</si>
  <si>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</si>
  <si>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</si>
  <si>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</si>
  <si>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</si>
  <si>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</si>
  <si>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</si>
  <si>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</si>
  <si>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</si>
  <si>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</si>
  <si>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</si>
  <si>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</si>
  <si>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</si>
  <si>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</si>
  <si>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</si>
  <si>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</si>
  <si>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</si>
  <si>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</si>
  <si>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</si>
  <si>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</si>
  <si>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</si>
  <si>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</si>
  <si>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</si>
  <si>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</si>
  <si>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</si>
  <si>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</si>
  <si>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</si>
  <si>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</si>
  <si>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</si>
  <si>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</si>
  <si>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</si>
  <si>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</si>
  <si>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</si>
  <si>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</si>
  <si>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</si>
  <si>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</si>
  <si>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</si>
  <si>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</si>
  <si>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</si>
  <si>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</si>
  <si>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</si>
  <si>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</si>
  <si>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</si>
  <si>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</si>
  <si>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</si>
  <si>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</si>
  <si>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</si>
  <si>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</si>
  <si>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</si>
  <si>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</si>
  <si>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</si>
  <si>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</si>
  <si>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</si>
  <si>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</si>
  <si>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</si>
  <si>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</si>
  <si>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</si>
  <si>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</si>
  <si>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</si>
  <si>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</si>
  <si>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</si>
  <si>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</si>
  <si>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</si>
  <si>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</si>
  <si>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</si>
  <si>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</si>
  <si>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</si>
  <si>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</si>
  <si>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</si>
  <si>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</si>
  <si>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</si>
  <si>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</si>
  <si>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</si>
  <si>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</si>
  <si>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</si>
  <si>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</si>
  <si>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</si>
  <si>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</si>
  <si>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</si>
  <si>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</si>
  <si>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</si>
  <si>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</si>
  <si>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</si>
  <si>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</si>
  <si>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</si>
  <si>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</si>
  <si>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</si>
  <si>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</si>
  <si>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</si>
  <si>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</si>
  <si>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</si>
  <si>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</si>
  <si>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</si>
  <si>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</si>
  <si>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</si>
  <si>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</si>
  <si>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</si>
  <si>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</si>
  <si>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</si>
  <si>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</si>
  <si>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</si>
  <si>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</si>
  <si>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</si>
  <si>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</si>
  <si>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</si>
  <si>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</si>
  <si>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</si>
  <si>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</si>
  <si>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</si>
  <si>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</si>
  <si>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</si>
  <si>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</si>
  <si>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</si>
  <si>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</si>
  <si>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</si>
  <si>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</si>
  <si>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</si>
  <si>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</si>
  <si>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</si>
  <si>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</si>
  <si>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</si>
  <si>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</si>
  <si>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</si>
  <si>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</si>
  <si>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</si>
  <si>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</si>
  <si>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</si>
  <si>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</si>
  <si>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</si>
  <si>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</si>
  <si>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</si>
  <si>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</si>
  <si>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</si>
  <si>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</si>
  <si>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</si>
  <si>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</si>
  <si>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</si>
  <si>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</si>
  <si>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</si>
  <si>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</si>
  <si>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</si>
  <si>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</si>
  <si>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</si>
  <si>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</si>
  <si>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</si>
  <si>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</si>
  <si>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</si>
  <si>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</si>
  <si>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</si>
  <si>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</si>
  <si>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</si>
  <si>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</si>
  <si>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</si>
  <si>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</si>
  <si>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</si>
  <si>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</si>
  <si>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</si>
  <si>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</si>
  <si>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</si>
  <si>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</si>
  <si>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</si>
  <si>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</si>
  <si>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</si>
  <si>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</si>
  <si>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</si>
  <si>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</si>
  <si>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</si>
  <si>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</si>
  <si>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</si>
  <si>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</si>
  <si>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</si>
  <si>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</si>
  <si>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</si>
  <si>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</si>
  <si>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</si>
  <si>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</si>
  <si>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</si>
  <si>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</si>
  <si>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</si>
  <si>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</si>
  <si>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</si>
  <si>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</si>
  <si>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</si>
  <si>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</si>
  <si>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</si>
  <si>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</si>
  <si>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</si>
  <si>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</si>
  <si>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</si>
  <si>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</si>
  <si>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</si>
  <si>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</si>
  <si>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</si>
  <si>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</si>
  <si>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</si>
  <si>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</si>
  <si>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</si>
  <si>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</si>
  <si>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</si>
  <si>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</si>
  <si>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</si>
  <si>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</si>
  <si>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</si>
  <si>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</si>
  <si>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</si>
  <si>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</si>
  <si>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</si>
  <si>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</si>
  <si>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</si>
  <si>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</si>
  <si>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</si>
  <si>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</si>
  <si>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</si>
  <si>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</si>
  <si>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</si>
  <si>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</si>
  <si>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</si>
  <si>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</si>
  <si>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</si>
  <si>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</si>
  <si>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</si>
  <si>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</si>
  <si>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</si>
  <si>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</si>
  <si>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</si>
  <si>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</si>
  <si>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</si>
  <si>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</si>
  <si>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</si>
  <si>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</si>
  <si>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</si>
  <si>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</si>
  <si>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</si>
  <si>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</si>
  <si>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</si>
  <si>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</si>
  <si>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</si>
  <si>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</si>
  <si>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</si>
  <si>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</si>
  <si>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</si>
  <si>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</si>
  <si>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</si>
  <si>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</si>
  <si>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</si>
  <si>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</si>
  <si>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</si>
  <si>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</si>
  <si>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</si>
  <si>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</si>
  <si>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</si>
  <si>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</si>
  <si>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</si>
  <si>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</si>
  <si>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</si>
  <si>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</si>
  <si>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</si>
  <si>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</si>
  <si>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</si>
  <si>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</si>
  <si>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</si>
  <si>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</si>
  <si>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</si>
  <si>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</si>
  <si>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</si>
  <si>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</si>
  <si>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</si>
  <si>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</si>
  <si>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</si>
  <si>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</si>
  <si>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</si>
  <si>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</si>
  <si>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</si>
  <si>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</si>
  <si>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</si>
  <si>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</si>
  <si>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</si>
  <si>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</si>
  <si>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</si>
  <si>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</si>
  <si>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</si>
  <si>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</si>
  <si>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</si>
  <si>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</si>
  <si>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</si>
  <si>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</si>
  <si>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</si>
  <si>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</si>
  <si>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</si>
  <si>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</si>
  <si>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</si>
  <si>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</si>
  <si>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</si>
  <si>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</si>
  <si>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</si>
  <si>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</si>
  <si>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</si>
  <si>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</si>
  <si>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</si>
  <si>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</si>
  <si>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</si>
  <si>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</si>
  <si>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</si>
  <si>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</si>
  <si>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</si>
  <si>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</si>
  <si>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</si>
  <si>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</si>
  <si>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</si>
  <si>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</si>
  <si>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</si>
  <si>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</si>
  <si>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</si>
  <si>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</si>
  <si>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</si>
  <si>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</si>
  <si>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</si>
  <si>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</si>
  <si>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</si>
  <si>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</si>
  <si>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</si>
  <si>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</si>
  <si>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</si>
  <si>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</si>
  <si>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</si>
  <si>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</si>
  <si>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</si>
  <si>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</si>
  <si>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</si>
  <si>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</si>
  <si>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</si>
  <si>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</si>
  <si>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</si>
  <si>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</si>
  <si>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</si>
  <si>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</si>
  <si>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</si>
  <si>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</si>
  <si>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</si>
  <si>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</si>
  <si>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</si>
  <si>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</si>
  <si>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</si>
  <si>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</si>
  <si>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</si>
  <si>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</si>
  <si>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</si>
  <si>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</si>
  <si>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</si>
  <si>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</si>
  <si>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</si>
  <si>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</si>
  <si>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</si>
  <si>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</si>
  <si>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</si>
  <si>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</si>
  <si>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</si>
  <si>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</si>
  <si>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</si>
  <si>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</si>
  <si>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</si>
  <si>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</si>
  <si>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</si>
  <si>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</si>
  <si>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</si>
  <si>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</si>
  <si>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</si>
  <si>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</si>
  <si>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</si>
  <si>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</si>
  <si>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</si>
  <si>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</si>
  <si>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</si>
  <si>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</si>
  <si>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</si>
  <si>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</si>
  <si>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</si>
  <si>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</si>
  <si>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</si>
  <si>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</si>
  <si>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</si>
  <si>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</si>
  <si>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</si>
  <si>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</si>
  <si>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</si>
  <si>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</si>
  <si>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</si>
  <si>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</si>
  <si>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</si>
  <si>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</si>
  <si>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</si>
  <si>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</si>
  <si>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</si>
  <si>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</si>
  <si>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</si>
  <si>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</si>
  <si>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</si>
  <si>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</si>
  <si>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</si>
  <si>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</si>
  <si>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</si>
  <si>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</si>
  <si>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</si>
  <si>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</si>
  <si>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</si>
  <si>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</si>
  <si>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</si>
  <si>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</si>
  <si>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</si>
  <si>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</si>
  <si>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</si>
  <si>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</si>
  <si>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</si>
  <si>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</si>
  <si>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</si>
  <si>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</si>
  <si>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</si>
  <si>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</si>
  <si>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</si>
  <si>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</si>
  <si>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</si>
  <si>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</si>
  <si>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</si>
  <si>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</si>
  <si>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</si>
  <si>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</si>
  <si>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</si>
  <si>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</si>
  <si>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</si>
  <si>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</si>
  <si>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</si>
  <si>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</si>
  <si>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</si>
  <si>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</si>
  <si>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</si>
  <si>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</si>
  <si>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</si>
  <si>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</si>
  <si>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</si>
  <si>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</si>
  <si>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</si>
  <si>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</si>
  <si>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</si>
  <si>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</si>
  <si>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</si>
  <si>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</si>
  <si>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</si>
  <si>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</si>
  <si>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</si>
  <si>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</si>
  <si>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</si>
  <si>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</si>
  <si>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</si>
  <si>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</si>
  <si>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</si>
  <si>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</si>
  <si>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</si>
  <si>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</si>
  <si>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</si>
  <si>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</si>
  <si>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</si>
  <si>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</si>
  <si>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</si>
  <si>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</si>
  <si>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</si>
  <si>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</si>
  <si>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</si>
  <si>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</si>
  <si>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</si>
  <si>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</si>
  <si>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</si>
  <si>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</si>
  <si>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</si>
  <si>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</si>
  <si>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</si>
  <si>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</si>
  <si>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</si>
  <si>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</si>
  <si>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</si>
  <si>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</si>
  <si>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</si>
  <si>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</si>
  <si>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</si>
  <si>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</si>
  <si>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</si>
  <si>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</si>
  <si>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</si>
  <si>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</si>
  <si>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</si>
  <si>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</si>
  <si>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</si>
  <si>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</si>
  <si>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</si>
  <si>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</si>
  <si>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</si>
  <si>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</si>
  <si>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</si>
  <si>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</si>
  <si>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</si>
  <si>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</si>
  <si>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</si>
  <si>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</si>
  <si>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</si>
  <si>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</si>
  <si>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</si>
  <si>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</si>
  <si>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</si>
  <si>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</si>
  <si>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</si>
  <si>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</si>
  <si>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</si>
  <si>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</si>
  <si>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</si>
  <si>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</si>
  <si>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</si>
  <si>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</si>
  <si>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</si>
  <si>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</si>
  <si>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</si>
  <si>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</si>
  <si>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</si>
  <si>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</si>
  <si>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</si>
  <si>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</si>
  <si>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</si>
  <si>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</si>
  <si>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</si>
  <si>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</si>
  <si>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</si>
  <si>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</si>
  <si>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</si>
  <si>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</si>
  <si>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</si>
  <si>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</si>
  <si>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</si>
  <si>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</si>
  <si>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</si>
  <si>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</si>
  <si>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</si>
  <si>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</si>
  <si>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</si>
  <si>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</si>
  <si>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</si>
  <si>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</si>
  <si>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</si>
  <si>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</si>
  <si>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</si>
  <si>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</si>
  <si>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</si>
  <si>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</si>
  <si>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</si>
  <si>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</si>
  <si>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</si>
  <si>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</si>
  <si>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</si>
  <si>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</si>
  <si>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</si>
  <si>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</si>
  <si>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</si>
  <si>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</si>
  <si>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</si>
  <si>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</si>
  <si>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</si>
  <si>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</si>
  <si>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</si>
  <si>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</si>
  <si>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</si>
  <si>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</si>
  <si>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</si>
  <si>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</si>
  <si>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</si>
  <si>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</si>
  <si>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</si>
  <si>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</si>
  <si>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</si>
  <si>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</si>
  <si>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</si>
  <si>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</si>
  <si>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</si>
  <si>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</si>
  <si>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</si>
  <si>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</si>
  <si>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</si>
  <si>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</si>
  <si>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</si>
  <si>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</si>
  <si>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</si>
  <si>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</si>
  <si>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</si>
  <si>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</si>
  <si>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</si>
  <si>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</si>
  <si>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</si>
  <si>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</si>
  <si>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</si>
  <si>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</si>
  <si>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</si>
  <si>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</si>
  <si>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</si>
  <si>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</si>
  <si>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</si>
  <si>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</si>
  <si>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</si>
  <si>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</si>
  <si>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</si>
  <si>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</si>
  <si>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</si>
  <si>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</si>
  <si>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</si>
  <si>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</si>
  <si>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</si>
  <si>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</si>
  <si>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</si>
  <si>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</si>
  <si>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</si>
  <si>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</si>
  <si>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</si>
  <si>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</si>
  <si>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</si>
  <si>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</si>
  <si>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</si>
  <si>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</si>
  <si>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</si>
  <si>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</si>
  <si>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</si>
  <si>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</si>
  <si>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</si>
  <si>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</si>
  <si>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</si>
  <si>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</si>
  <si>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</si>
  <si>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</si>
  <si>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</si>
  <si>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</si>
  <si>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</si>
  <si>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</si>
  <si>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</si>
  <si>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</si>
  <si>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</si>
  <si>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</si>
  <si>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</si>
  <si>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</si>
  <si>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</si>
  <si>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</si>
  <si>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</si>
  <si>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</si>
  <si>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</si>
  <si>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</si>
  <si>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</si>
  <si>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</si>
  <si>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</si>
  <si>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</si>
  <si>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</si>
  <si>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</si>
  <si>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</si>
  <si>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</si>
  <si>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</si>
  <si>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</si>
  <si>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</si>
  <si>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</si>
  <si>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</si>
  <si>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</si>
  <si>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</si>
  <si>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</si>
  <si>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</si>
  <si>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</si>
  <si>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</si>
  <si>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</si>
  <si>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</si>
  <si>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</si>
  <si>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</si>
  <si>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</si>
  <si>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</si>
  <si>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</si>
  <si>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</si>
  <si>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</si>
  <si>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</si>
  <si>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</si>
  <si>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</si>
  <si>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</si>
  <si>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</si>
  <si>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</si>
  <si>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</si>
  <si>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</si>
  <si>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</si>
  <si>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</si>
  <si>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</si>
  <si>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</si>
  <si>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</si>
  <si>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</si>
  <si>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</si>
  <si>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</si>
  <si>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</si>
  <si>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</si>
  <si>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</si>
  <si>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</si>
  <si>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</si>
  <si>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</si>
  <si>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</si>
  <si>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</si>
  <si>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</si>
  <si>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</si>
  <si>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</si>
  <si>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</si>
  <si>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</si>
  <si>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</si>
  <si>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</si>
  <si>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</si>
  <si>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</si>
  <si>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</si>
  <si>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</si>
  <si>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</si>
  <si>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</si>
  <si>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</si>
  <si>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</si>
  <si>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</si>
  <si>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</si>
  <si>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</si>
  <si>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</si>
  <si>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</si>
  <si>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</si>
  <si>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</si>
  <si>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</si>
  <si>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</si>
  <si>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</si>
  <si>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</si>
  <si>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</si>
  <si>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</si>
  <si>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</si>
  <si>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</si>
  <si>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</si>
  <si>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</si>
  <si>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</si>
  <si>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</si>
  <si>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</si>
  <si>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</si>
  <si>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</si>
  <si>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</si>
  <si>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</si>
  <si>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</si>
  <si>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</si>
  <si>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</si>
  <si>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</si>
  <si>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</si>
  <si>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</si>
  <si>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</si>
  <si>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</si>
  <si>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</si>
  <si>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</si>
  <si>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</si>
  <si>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</si>
  <si>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</si>
  <si>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</si>
  <si>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</si>
  <si>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</si>
  <si>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</si>
  <si>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</si>
  <si>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</si>
  <si>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</si>
  <si>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</si>
  <si>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</si>
  <si>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</si>
  <si>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</si>
  <si>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</si>
  <si>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</si>
  <si>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</si>
  <si>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</si>
  <si>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</si>
  <si>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</si>
  <si>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</si>
  <si>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</si>
  <si>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</si>
  <si>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</si>
  <si>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</si>
  <si>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</si>
  <si>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</si>
  <si>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</si>
  <si>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</si>
  <si>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</si>
  <si>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</si>
  <si>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</si>
  <si>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</si>
  <si>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</si>
  <si>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</si>
  <si>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</si>
  <si>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</si>
  <si>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</si>
  <si>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</si>
  <si>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</si>
  <si>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</si>
  <si>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</si>
  <si>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</si>
  <si>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</si>
  <si>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</si>
  <si>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</si>
  <si>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</si>
  <si>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</si>
  <si>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</si>
  <si>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</si>
  <si>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</si>
  <si>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</si>
  <si>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</si>
  <si>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</si>
  <si>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</si>
  <si>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</si>
  <si>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</si>
  <si>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</si>
  <si>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</si>
  <si>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</si>
  <si>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</si>
  <si>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</si>
  <si>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</si>
  <si>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</si>
  <si>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</si>
  <si>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</si>
  <si>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</si>
  <si>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</si>
  <si>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</si>
  <si>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</si>
  <si>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</si>
  <si>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</si>
  <si>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</si>
  <si>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</si>
  <si>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</si>
  <si>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</si>
  <si>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</si>
  <si>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</si>
  <si>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</si>
  <si>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</si>
  <si>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</si>
  <si>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</si>
  <si>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</si>
  <si>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</si>
  <si>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</si>
  <si>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</si>
  <si>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</si>
  <si>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</si>
  <si>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</si>
  <si>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</si>
  <si>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</si>
  <si>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</si>
  <si>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</si>
  <si>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</si>
  <si>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</si>
  <si>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</si>
  <si>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</si>
  <si>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</si>
  <si>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</si>
  <si>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</si>
  <si>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</si>
  <si>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</si>
  <si>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</si>
  <si>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</si>
  <si>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</si>
  <si>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</si>
  <si>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</si>
  <si>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</si>
  <si>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</si>
  <si>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</si>
  <si>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</si>
  <si>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</si>
  <si>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</si>
  <si>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</si>
  <si>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</si>
  <si>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</si>
  <si>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</si>
  <si>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</si>
  <si>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</si>
  <si>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</si>
  <si>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</si>
  <si>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</si>
  <si>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</si>
  <si>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</si>
  <si>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</si>
  <si>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</si>
  <si>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</si>
  <si>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</si>
  <si>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</si>
  <si>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</si>
  <si>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</si>
  <si>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</si>
  <si>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</si>
  <si>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</si>
  <si>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</si>
  <si>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</si>
  <si>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</si>
  <si>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</si>
  <si>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</si>
  <si>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</si>
  <si>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</si>
  <si>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</si>
  <si>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</si>
  <si>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</si>
  <si>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</si>
  <si>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</si>
  <si>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</si>
  <si>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</si>
  <si>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</si>
  <si>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</si>
  <si>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</si>
  <si>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</si>
  <si>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</si>
  <si>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</si>
  <si>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</si>
  <si>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</si>
  <si>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</si>
  <si>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</si>
  <si>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</si>
  <si>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</si>
  <si>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</si>
  <si>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</si>
  <si>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</si>
  <si>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</si>
  <si>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</si>
  <si>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</si>
  <si>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</si>
  <si>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</si>
  <si>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</si>
  <si>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</si>
  <si>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</si>
  <si>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</si>
  <si>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</si>
  <si>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</si>
  <si>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</si>
  <si>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</si>
  <si>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</si>
  <si>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</si>
  <si>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</si>
  <si>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</si>
  <si>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</si>
  <si>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</si>
  <si>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</si>
  <si>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</si>
  <si>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</si>
  <si>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</si>
  <si>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</si>
  <si>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</si>
  <si>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</si>
  <si>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</si>
  <si>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</si>
  <si>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</si>
  <si>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</si>
  <si>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</si>
  <si>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</si>
  <si>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</si>
  <si>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</si>
  <si>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</si>
  <si>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</si>
  <si>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</si>
  <si>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</si>
  <si>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</si>
  <si>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</si>
  <si>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</si>
  <si>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</si>
  <si>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</si>
  <si>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</si>
  <si>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</si>
  <si>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</si>
  <si>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</si>
  <si>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</si>
  <si>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</si>
  <si>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</si>
  <si>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</si>
  <si>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</si>
  <si>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</si>
  <si>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</si>
  <si>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</si>
  <si>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</si>
  <si>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</si>
  <si>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</si>
  <si>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</si>
  <si>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</si>
  <si>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</si>
  <si>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</si>
  <si>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</si>
  <si>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</si>
  <si>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</si>
  <si>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</si>
  <si>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</si>
  <si>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</si>
  <si>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</si>
  <si>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</si>
  <si>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</si>
  <si>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</si>
  <si>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</si>
  <si>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</si>
  <si>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</si>
  <si>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</si>
  <si>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</si>
  <si>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</si>
  <si>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</si>
  <si>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</si>
  <si>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</si>
  <si>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</si>
  <si>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</si>
  <si>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</si>
  <si>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</si>
  <si>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</si>
  <si>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</si>
  <si>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</si>
  <si>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</si>
  <si>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</si>
  <si>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</si>
  <si>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</si>
  <si>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</si>
  <si>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</si>
  <si>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</si>
  <si>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</si>
  <si>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</si>
  <si>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</si>
  <si>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</si>
  <si>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</si>
  <si>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</si>
  <si>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</si>
  <si>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</si>
  <si>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</si>
  <si>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</si>
  <si>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</si>
  <si>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</si>
  <si>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</si>
  <si>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</si>
  <si>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</si>
  <si>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</si>
  <si>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</si>
  <si>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</si>
  <si>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</si>
  <si>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</si>
  <si>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</si>
  <si>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</si>
  <si>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</si>
  <si>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</si>
  <si>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</si>
  <si>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</si>
  <si>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</si>
  <si>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</si>
  <si>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</si>
  <si>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</si>
  <si>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</si>
  <si>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</si>
  <si>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</si>
  <si>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</si>
  <si>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</si>
  <si>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</si>
  <si>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</si>
  <si>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</si>
  <si>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</si>
  <si>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</si>
  <si>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</si>
  <si>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</si>
  <si>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</si>
  <si>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</si>
  <si>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</si>
  <si>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</si>
  <si>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</si>
  <si>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</si>
  <si>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</si>
  <si>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</si>
  <si>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</si>
  <si>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</si>
  <si>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</si>
  <si>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</si>
  <si>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</si>
  <si>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</si>
  <si>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</si>
  <si>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</si>
  <si>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</si>
  <si>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</si>
  <si>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</si>
  <si>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</si>
  <si>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</si>
  <si>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</si>
  <si>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</si>
  <si>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</si>
  <si>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</si>
  <si>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</si>
  <si>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</si>
  <si>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</si>
  <si>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</si>
  <si>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</si>
  <si>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</si>
  <si>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</si>
  <si>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</si>
  <si>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</si>
  <si>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</si>
  <si>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</si>
  <si>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</si>
  <si>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</si>
  <si>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</si>
  <si>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</si>
  <si>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</si>
  <si>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</si>
  <si>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</si>
  <si>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</si>
  <si>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</si>
  <si>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</si>
  <si>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</si>
  <si>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</si>
  <si>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</si>
  <si>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</si>
  <si>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</si>
  <si>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</si>
  <si>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</si>
  <si>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</si>
  <si>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</si>
  <si>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</si>
  <si>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</si>
  <si>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</si>
  <si>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</si>
  <si>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</si>
  <si>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</si>
  <si>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</si>
  <si>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</si>
  <si>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</si>
  <si>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</si>
  <si>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</si>
  <si>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</si>
  <si>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</si>
  <si>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</si>
  <si>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</si>
  <si>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</si>
  <si>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</si>
  <si>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</si>
  <si>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</si>
  <si>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</si>
  <si>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</si>
  <si>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</si>
  <si>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</si>
  <si>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</si>
  <si>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</si>
  <si>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</si>
  <si>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</si>
  <si>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</si>
  <si>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</si>
  <si>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</si>
  <si>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</si>
  <si>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</si>
  <si>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</si>
  <si>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</si>
  <si>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</si>
  <si>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</si>
  <si>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</si>
  <si>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</si>
  <si>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</si>
  <si>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</si>
  <si>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</si>
  <si>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</si>
  <si>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</si>
  <si>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</si>
  <si>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</si>
  <si>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</si>
  <si>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</si>
  <si>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</si>
  <si>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</si>
  <si>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</si>
  <si>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</si>
  <si>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</si>
  <si>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</si>
  <si>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</si>
  <si>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</si>
  <si>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</si>
  <si>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</si>
  <si>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</si>
  <si>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</si>
  <si>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</si>
  <si>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</si>
  <si>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</si>
  <si>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</si>
  <si>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</si>
  <si>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</si>
  <si>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</si>
  <si>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</si>
  <si>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</si>
  <si>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</si>
  <si>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</si>
  <si>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</si>
  <si>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</si>
  <si>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</si>
  <si>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</si>
  <si>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</si>
  <si>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</si>
  <si>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</si>
  <si>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</si>
  <si>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</si>
  <si>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</si>
  <si>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</si>
  <si>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</si>
  <si>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</si>
  <si>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</si>
  <si>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</si>
  <si>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</si>
  <si>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</si>
  <si>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</si>
  <si>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</si>
  <si>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</si>
  <si>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</si>
  <si>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</si>
  <si>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</si>
  <si>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</si>
  <si>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</si>
  <si>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</si>
  <si>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</si>
  <si>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</si>
  <si>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</si>
  <si>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</si>
  <si>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</si>
  <si>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</si>
  <si>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</si>
  <si>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</si>
  <si>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</si>
  <si>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</si>
  <si>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</si>
  <si>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</si>
  <si>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</si>
  <si>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</si>
  <si>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</si>
  <si>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</si>
  <si>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</si>
  <si>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</si>
  <si>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</si>
  <si>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</si>
  <si>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</si>
  <si>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</si>
  <si>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</si>
  <si>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</si>
  <si>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</si>
  <si>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</si>
  <si>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</si>
  <si>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</si>
  <si>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</si>
  <si>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</si>
  <si>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</si>
  <si>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</si>
  <si>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</si>
  <si>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</si>
  <si>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</si>
  <si>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</si>
  <si>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</si>
  <si>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</si>
  <si>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</si>
  <si>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</si>
  <si>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</si>
  <si>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</si>
  <si>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</si>
  <si>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</si>
  <si>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</si>
  <si>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</si>
  <si>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</si>
  <si>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</si>
  <si>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</si>
  <si>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</si>
  <si>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</si>
  <si>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</si>
  <si>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</si>
  <si>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</si>
  <si>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</si>
  <si>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</si>
  <si>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</si>
  <si>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</si>
  <si>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</si>
  <si>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</si>
  <si>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</si>
  <si>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</si>
  <si>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</si>
  <si>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</si>
  <si>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</si>
  <si>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</si>
  <si>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</si>
  <si>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</si>
  <si>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</si>
  <si>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</si>
  <si>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</si>
  <si>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</si>
  <si>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</si>
  <si>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</si>
  <si>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</si>
  <si>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</si>
  <si>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</si>
  <si>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</si>
  <si>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</si>
  <si>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</si>
  <si>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</si>
  <si>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</si>
  <si>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</si>
  <si>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</si>
  <si>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</si>
  <si>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</si>
  <si>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</si>
  <si>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</si>
  <si>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</si>
  <si>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</si>
  <si>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</si>
  <si>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</si>
  <si>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</si>
  <si>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</si>
  <si>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</si>
  <si>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</si>
  <si>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</si>
  <si>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</si>
  <si>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</si>
  <si>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</si>
  <si>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</si>
  <si>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</si>
  <si>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</si>
  <si>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</si>
  <si>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</si>
  <si>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</si>
  <si>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</si>
  <si>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</si>
  <si>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</si>
  <si>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</si>
  <si>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</si>
  <si>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</si>
  <si>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</si>
  <si>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</si>
  <si>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</si>
  <si>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</si>
  <si>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</si>
  <si>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</si>
  <si>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</si>
  <si>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</si>
  <si>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</si>
  <si>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</si>
  <si>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</si>
  <si>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</si>
  <si>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</si>
  <si>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</si>
  <si>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</si>
  <si>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</si>
  <si>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</si>
  <si>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</si>
  <si>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</si>
  <si>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</si>
  <si>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</si>
  <si>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</si>
  <si>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</si>
  <si>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</si>
  <si>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</si>
  <si>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</si>
  <si>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</si>
  <si>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</si>
  <si>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</si>
  <si>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</si>
  <si>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</si>
  <si>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</si>
  <si>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</si>
  <si>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</si>
  <si>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</si>
  <si>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</si>
  <si>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</si>
  <si>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</si>
  <si>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</si>
  <si>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</si>
  <si>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</si>
  <si>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</si>
  <si>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</si>
  <si>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</si>
  <si>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</si>
  <si>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</si>
  <si>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</si>
  <si>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</si>
  <si>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</si>
  <si>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</si>
  <si>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</si>
  <si>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</si>
  <si>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</si>
  <si>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</si>
  <si>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</si>
  <si>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</si>
  <si>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</si>
  <si>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</si>
  <si>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</si>
  <si>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</si>
  <si>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</si>
  <si>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</si>
  <si>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</si>
  <si>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</si>
  <si>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</si>
  <si>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</si>
  <si>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</si>
  <si>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</si>
  <si>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</si>
  <si>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</si>
  <si>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</si>
  <si>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</si>
  <si>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</si>
  <si>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</si>
  <si>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</si>
  <si>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</si>
  <si>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</si>
  <si>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</si>
  <si>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</si>
  <si>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</si>
  <si>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</si>
  <si>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</si>
  <si>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</si>
  <si>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</si>
  <si>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</si>
  <si>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</si>
  <si>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</si>
  <si>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</si>
  <si>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</si>
  <si>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</si>
  <si>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</si>
  <si>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</si>
  <si>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</si>
  <si>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</si>
  <si>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</si>
  <si>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</si>
  <si>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</si>
  <si>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</si>
  <si>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</si>
  <si>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</si>
  <si>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</si>
  <si>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</si>
  <si>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</si>
  <si>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</si>
  <si>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</si>
  <si>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</si>
  <si>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</si>
  <si>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</si>
  <si>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</si>
  <si>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</si>
  <si>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</si>
  <si>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</si>
  <si>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</si>
  <si>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</si>
  <si>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</si>
  <si>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</si>
  <si>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</si>
  <si>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</si>
  <si>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</si>
  <si>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</si>
  <si>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</si>
  <si>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</si>
  <si>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</si>
  <si>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</si>
  <si>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</si>
  <si>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</si>
  <si>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</si>
  <si>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</si>
  <si>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</si>
  <si>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</si>
  <si>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</si>
  <si>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</si>
  <si>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</si>
  <si>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</si>
  <si>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</si>
  <si>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</si>
  <si>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</si>
  <si>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</si>
  <si>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</si>
  <si>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</si>
  <si>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</si>
  <si>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</si>
  <si>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</si>
  <si>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</si>
  <si>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</si>
  <si>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</si>
  <si>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</si>
  <si>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</si>
  <si>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</si>
  <si>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</si>
  <si>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</si>
  <si>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</si>
  <si>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</si>
  <si>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</si>
  <si>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</si>
  <si>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</si>
  <si>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</si>
  <si>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</si>
  <si>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</si>
  <si>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</si>
  <si>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</si>
  <si>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</si>
  <si>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</si>
  <si>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</si>
  <si>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</si>
  <si>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</si>
  <si>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</si>
  <si>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</si>
  <si>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</si>
  <si>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</si>
  <si>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</si>
  <si>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</si>
  <si>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</si>
  <si>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</si>
  <si>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</si>
  <si>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</si>
  <si>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</si>
  <si>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</si>
  <si>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</si>
  <si>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</si>
  <si>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</si>
  <si>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</si>
  <si>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</si>
  <si>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</si>
  <si>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</si>
  <si>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</si>
  <si>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</si>
  <si>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</si>
  <si>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</si>
  <si>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</si>
  <si>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</si>
  <si>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</si>
  <si>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</si>
  <si>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</si>
  <si>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</si>
  <si>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</si>
  <si>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</si>
  <si>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</si>
  <si>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</si>
  <si>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</si>
  <si>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</si>
  <si>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</si>
  <si>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</si>
  <si>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</si>
  <si>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</si>
  <si>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</si>
  <si>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</si>
  <si>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</si>
  <si>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</si>
  <si>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</si>
  <si>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</si>
  <si>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</si>
  <si>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</si>
  <si>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</si>
  <si>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</si>
  <si>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</si>
  <si>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</si>
  <si>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</si>
  <si>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</si>
  <si>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</si>
  <si>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</si>
  <si>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</si>
  <si>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</si>
  <si>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</si>
  <si>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</si>
  <si>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</si>
  <si>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</si>
  <si>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</si>
  <si>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</si>
  <si>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</si>
  <si>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</si>
  <si>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</si>
  <si>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</si>
  <si>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</si>
  <si>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</si>
  <si>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</si>
  <si>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</si>
  <si>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</si>
  <si>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</si>
  <si>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</si>
  <si>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</si>
  <si>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</si>
  <si>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</si>
  <si>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</si>
  <si>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</si>
  <si>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</si>
  <si>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</si>
  <si>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</si>
  <si>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</si>
  <si>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</si>
  <si>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</si>
  <si>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</si>
  <si>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</si>
  <si>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</si>
  <si>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</si>
  <si>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</si>
  <si>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</si>
  <si>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</si>
  <si>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</si>
  <si>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</si>
  <si>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</si>
  <si>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</si>
  <si>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</si>
  <si>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</si>
  <si>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</si>
  <si>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</si>
  <si>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</si>
  <si>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</si>
  <si>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</si>
  <si>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</si>
  <si>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</si>
  <si>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</si>
  <si>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</si>
  <si>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</si>
  <si>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</si>
  <si>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</si>
  <si>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</si>
  <si>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</si>
  <si>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</si>
  <si>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</si>
  <si>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</si>
  <si>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</si>
  <si>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</si>
  <si>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</si>
  <si>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</si>
  <si>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</si>
  <si>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</si>
  <si>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</si>
  <si>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</si>
  <si>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</si>
  <si>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</si>
  <si>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</si>
  <si>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</si>
  <si>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</si>
  <si>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</si>
  <si>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</si>
  <si>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</si>
  <si>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</si>
  <si>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</si>
  <si>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</si>
  <si>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</si>
  <si>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</si>
  <si>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</si>
  <si>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</si>
  <si>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</si>
  <si>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</si>
  <si>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</si>
  <si>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</si>
  <si>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</si>
  <si>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</si>
  <si>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</si>
  <si>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</si>
  <si>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</si>
  <si>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</si>
  <si>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</si>
  <si>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</si>
  <si>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</si>
  <si>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</si>
  <si>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</si>
  <si>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</si>
  <si>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</si>
  <si>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</si>
  <si>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</si>
  <si>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</si>
  <si>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</si>
  <si>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</si>
  <si>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</si>
  <si>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</si>
  <si>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</si>
  <si>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</si>
  <si>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</si>
  <si>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</si>
  <si>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</si>
  <si>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</si>
  <si>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</si>
  <si>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</si>
  <si>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</si>
  <si>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</si>
  <si>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</si>
  <si>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</si>
  <si>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</si>
  <si>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</si>
  <si>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</si>
  <si>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</si>
  <si>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</si>
  <si>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</si>
  <si>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</si>
  <si>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</si>
  <si>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</si>
  <si>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</si>
  <si>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</si>
  <si>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</si>
  <si>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</si>
  <si>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</si>
  <si>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</si>
  <si>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</si>
  <si>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</si>
  <si>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</si>
  <si>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</si>
  <si>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</si>
  <si>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</si>
  <si>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</si>
  <si>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</si>
  <si>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</si>
  <si>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</si>
  <si>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</si>
  <si>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</si>
  <si>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</si>
  <si>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</si>
  <si>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</si>
  <si>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</si>
  <si>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</si>
  <si>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</si>
  <si>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</si>
  <si>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</si>
  <si>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</si>
  <si>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</si>
  <si>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</si>
  <si>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</si>
  <si>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</si>
  <si>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</si>
  <si>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</si>
  <si>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</si>
  <si>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</si>
  <si>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</si>
  <si>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</si>
  <si>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</si>
  <si>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</si>
  <si>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</si>
  <si>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</si>
  <si>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</si>
  <si>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</si>
  <si>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</si>
  <si>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</si>
  <si>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</si>
  <si>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</si>
  <si>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</si>
  <si>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</si>
  <si>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</si>
  <si>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</si>
  <si>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</si>
  <si>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</si>
  <si>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</si>
  <si>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</si>
  <si>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</si>
  <si>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</si>
  <si>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</si>
  <si>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</si>
  <si>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</si>
  <si>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</si>
  <si>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</si>
  <si>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</si>
  <si>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</si>
  <si>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</si>
  <si>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</si>
  <si>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</si>
  <si>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</si>
  <si>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</si>
  <si>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</si>
  <si>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</si>
  <si>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</si>
  <si>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</si>
  <si>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</si>
  <si>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</si>
  <si>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</si>
  <si>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</si>
  <si>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</si>
  <si>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</si>
  <si>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</si>
  <si>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</si>
  <si>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</si>
  <si>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</si>
  <si>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</si>
  <si>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</si>
  <si>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</si>
  <si>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</si>
  <si>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</si>
  <si>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</si>
  <si>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</si>
  <si>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</si>
  <si>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</si>
  <si>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</si>
  <si>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</si>
  <si>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</si>
  <si>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</si>
  <si>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</si>
  <si>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</si>
  <si>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</si>
  <si>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</si>
  <si>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</si>
  <si>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</si>
  <si>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</si>
  <si>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</si>
  <si>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</si>
  <si>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</si>
  <si>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</si>
  <si>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</si>
  <si>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</si>
  <si>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</si>
  <si>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</si>
  <si>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</si>
  <si>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</si>
  <si>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</si>
  <si>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</si>
  <si>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</si>
  <si>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</si>
  <si>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</si>
  <si>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</si>
  <si>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</si>
  <si>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</si>
  <si>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</si>
  <si>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</si>
  <si>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</si>
  <si>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</si>
  <si>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</si>
  <si>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</si>
  <si>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</si>
  <si>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</si>
  <si>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</si>
  <si>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</si>
  <si>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</si>
  <si>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</si>
  <si>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</si>
  <si>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</si>
  <si>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</si>
  <si>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</si>
  <si>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</si>
  <si>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</si>
  <si>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</si>
  <si>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</si>
  <si>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</si>
  <si>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</si>
  <si>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</si>
  <si>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</si>
  <si>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</si>
  <si>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</si>
  <si>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</si>
  <si>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</si>
  <si>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</si>
  <si>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</si>
  <si>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</si>
  <si>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</si>
  <si>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</si>
  <si>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</si>
  <si>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</si>
  <si>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</si>
  <si>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</si>
  <si>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</si>
  <si>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</si>
  <si>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</si>
  <si>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</si>
  <si>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</si>
  <si>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</si>
  <si>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</si>
  <si>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</si>
  <si>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</si>
  <si>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</si>
  <si>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</si>
  <si>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</si>
  <si>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</si>
  <si>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</si>
  <si>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</si>
  <si>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</si>
  <si>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</si>
  <si>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</si>
  <si>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</si>
  <si>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</si>
  <si>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</si>
  <si>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</si>
  <si>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</si>
  <si>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</si>
  <si>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</si>
  <si>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</si>
  <si>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</si>
  <si>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</si>
  <si>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</si>
  <si>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</si>
  <si>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</si>
  <si>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</si>
  <si>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</si>
  <si>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</si>
  <si>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</si>
  <si>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</si>
  <si>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</si>
  <si>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</si>
  <si>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</si>
  <si>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</si>
  <si>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</si>
  <si>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</si>
  <si>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</si>
  <si>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</si>
  <si>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</si>
  <si>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</si>
  <si>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</si>
  <si>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</si>
  <si>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</si>
  <si>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</si>
  <si>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</si>
  <si>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</si>
  <si>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</si>
  <si>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</si>
  <si>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</si>
  <si>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</si>
  <si>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</si>
  <si>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</si>
  <si>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</si>
  <si>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</si>
  <si>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</si>
  <si>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</si>
  <si>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</si>
  <si>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</si>
  <si>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</si>
  <si>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</si>
  <si>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</si>
  <si>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</si>
  <si>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</si>
  <si>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</si>
  <si>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</si>
  <si>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</si>
  <si>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</si>
  <si>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</si>
  <si>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</si>
  <si>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</si>
  <si>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</si>
  <si>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</si>
  <si>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</si>
  <si>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</si>
  <si>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</si>
  <si>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</si>
  <si>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</si>
  <si>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</si>
  <si>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</si>
  <si>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</si>
  <si>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</si>
  <si>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</si>
  <si>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</si>
  <si>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</si>
  <si>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</si>
  <si>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</si>
  <si>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</si>
  <si>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</si>
  <si>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</si>
  <si>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</si>
  <si>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</si>
  <si>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</si>
  <si>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</si>
  <si>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</si>
  <si>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</si>
  <si>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</si>
  <si>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</si>
  <si>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</si>
  <si>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</si>
  <si>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</si>
  <si>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</si>
  <si>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</si>
  <si>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</si>
  <si>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</si>
  <si>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</si>
  <si>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</si>
  <si>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</si>
  <si>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</si>
  <si>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</si>
  <si>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</si>
  <si>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</si>
  <si>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</si>
  <si>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</si>
  <si>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</si>
  <si>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</si>
  <si>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</si>
  <si>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</si>
  <si>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</si>
  <si>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</si>
  <si>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</si>
  <si>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</si>
  <si>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</si>
  <si>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</si>
  <si>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</si>
  <si>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</si>
  <si>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</si>
  <si>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</si>
  <si>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</si>
  <si>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</si>
  <si>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</si>
  <si>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</si>
  <si>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</si>
  <si>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</si>
  <si>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</si>
  <si>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</si>
  <si>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</si>
  <si>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</si>
  <si>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</si>
  <si>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</si>
  <si>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</si>
  <si>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</si>
  <si>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</si>
  <si>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</si>
  <si>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</si>
  <si>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</si>
  <si>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</si>
  <si>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</si>
  <si>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</si>
  <si>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</si>
  <si>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</si>
  <si>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</si>
  <si>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</si>
  <si>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</si>
  <si>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</si>
  <si>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</si>
  <si>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</si>
  <si>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</si>
  <si>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</si>
  <si>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</si>
  <si>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</si>
  <si>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</si>
  <si>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</si>
  <si>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</si>
  <si>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</si>
  <si>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</si>
  <si>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</si>
  <si>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</si>
  <si>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</si>
  <si>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</si>
  <si>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</si>
  <si>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</si>
  <si>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</si>
  <si>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</si>
  <si>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</si>
  <si>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</si>
  <si>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</si>
  <si>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</si>
  <si>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</si>
  <si>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</si>
  <si>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</si>
  <si>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</si>
  <si>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</si>
  <si>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</si>
  <si>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</si>
  <si>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</si>
  <si>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</si>
  <si>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</si>
  <si>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</si>
  <si>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</si>
  <si>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</si>
  <si>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</si>
  <si>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</si>
  <si>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</si>
  <si>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</si>
  <si>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</si>
  <si>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</si>
  <si>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</si>
  <si>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</si>
  <si>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</si>
  <si>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</si>
  <si>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</si>
  <si>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</si>
  <si>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</si>
  <si>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</si>
  <si>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</si>
  <si>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</si>
  <si>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</si>
  <si>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</si>
  <si>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</si>
  <si>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</si>
  <si>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</si>
  <si>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</si>
  <si>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</si>
  <si>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</si>
  <si>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</si>
  <si>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</si>
  <si>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</si>
  <si>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</si>
  <si>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</si>
  <si>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</si>
  <si>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</si>
  <si>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</si>
  <si>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</si>
  <si>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</si>
  <si>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</si>
  <si>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</si>
  <si>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</si>
  <si>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</si>
  <si>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</si>
  <si>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</si>
  <si>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</si>
  <si>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</si>
  <si>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</si>
  <si>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</si>
  <si>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</si>
  <si>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</si>
  <si>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</si>
  <si>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</si>
  <si>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</si>
  <si>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</si>
  <si>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</si>
  <si>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</si>
  <si>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</si>
  <si>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</si>
  <si>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</si>
  <si>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</si>
  <si>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</si>
  <si>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</si>
  <si>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</si>
  <si>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</si>
  <si>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</si>
  <si>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</si>
  <si>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</si>
  <si>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</si>
  <si>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</si>
  <si>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</si>
  <si>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</si>
  <si>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</si>
  <si>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</si>
  <si>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</si>
  <si>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</si>
  <si>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</si>
  <si>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</si>
  <si>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</si>
  <si>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</si>
  <si>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</si>
  <si>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</si>
  <si>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</si>
  <si>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</si>
  <si>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</si>
  <si>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</si>
  <si>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</si>
  <si>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</si>
  <si>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</si>
  <si>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</si>
  <si>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</si>
  <si>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</si>
  <si>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</si>
  <si>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</si>
  <si>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</si>
  <si>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</si>
  <si>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</si>
  <si>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</si>
  <si>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</si>
  <si>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</si>
  <si>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</si>
  <si>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</si>
  <si>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</si>
  <si>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</si>
  <si>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</si>
  <si>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</si>
  <si>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</si>
  <si>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</si>
  <si>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</si>
  <si>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</si>
  <si>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</si>
  <si>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</si>
  <si>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</si>
  <si>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</si>
  <si>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</si>
  <si>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</si>
  <si>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</si>
  <si>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</si>
  <si>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</si>
  <si>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</si>
  <si>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</si>
  <si>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</si>
  <si>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</si>
  <si>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</si>
  <si>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</si>
  <si>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</si>
  <si>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</si>
  <si>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</si>
  <si>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</si>
  <si>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</si>
  <si>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</si>
  <si>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</si>
  <si>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</si>
  <si>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</si>
  <si>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</si>
  <si>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</si>
  <si>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</si>
  <si>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</si>
  <si>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</si>
  <si>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</si>
  <si>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</si>
  <si>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</si>
  <si>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</si>
  <si>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</si>
  <si>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</si>
  <si>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</si>
  <si>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</si>
  <si>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</si>
  <si>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</si>
  <si>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</si>
  <si>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</si>
  <si>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</si>
  <si>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</si>
  <si>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</si>
  <si>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</si>
  <si>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</si>
  <si>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</si>
  <si>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</si>
  <si>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</si>
  <si>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</si>
  <si>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</si>
  <si>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</si>
  <si>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</si>
  <si>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</si>
  <si>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</si>
  <si>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</si>
  <si>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</si>
  <si>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</si>
  <si>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</si>
  <si>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</si>
  <si>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</si>
  <si>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</si>
  <si>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</si>
  <si>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</si>
  <si>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</si>
  <si>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</si>
  <si>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</si>
  <si>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</si>
  <si>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</si>
  <si>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</si>
  <si>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</si>
  <si>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</si>
  <si>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</si>
  <si>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</si>
  <si>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</si>
  <si>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</si>
  <si>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</si>
  <si>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</si>
  <si>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</si>
  <si>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</si>
  <si>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</si>
  <si>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</si>
  <si>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</si>
  <si>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</si>
  <si>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</si>
  <si>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</si>
  <si>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</si>
  <si>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</si>
  <si>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</si>
  <si>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</si>
  <si>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</si>
  <si>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</si>
  <si>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</si>
  <si>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</si>
  <si>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</si>
  <si>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</si>
  <si>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</si>
  <si>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</si>
  <si>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</si>
  <si>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</si>
  <si>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</si>
  <si>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</si>
  <si>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</si>
  <si>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</si>
  <si>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</si>
  <si>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</si>
  <si>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</si>
  <si>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</si>
  <si>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</si>
  <si>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</si>
  <si>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</si>
  <si>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</si>
  <si>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</si>
  <si>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</si>
  <si>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</si>
  <si>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</si>
  <si>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</si>
  <si>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</si>
  <si>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</si>
  <si>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</si>
  <si>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</si>
  <si>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</si>
  <si>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</si>
  <si>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</si>
  <si>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</si>
  <si>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</si>
  <si>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</si>
  <si>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</si>
  <si>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</si>
  <si>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</si>
  <si>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</si>
  <si>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</si>
  <si>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</si>
  <si>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</si>
  <si>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</si>
  <si>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</si>
  <si>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</si>
  <si>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</si>
  <si>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</si>
  <si>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</si>
  <si>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</si>
  <si>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</si>
  <si>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</si>
  <si>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</si>
  <si>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</si>
  <si>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</si>
  <si>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</si>
  <si>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</si>
  <si>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</si>
  <si>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</si>
  <si>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</si>
  <si>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</si>
  <si>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</si>
  <si>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</si>
  <si>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</si>
  <si>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</si>
  <si>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</si>
  <si>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</si>
  <si>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</si>
  <si>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</si>
  <si>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</si>
  <si>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</si>
  <si>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</si>
  <si>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</si>
  <si>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</si>
  <si>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</si>
  <si>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</si>
  <si>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</si>
  <si>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</si>
  <si>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</si>
  <si>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</si>
  <si>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</si>
  <si>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</si>
  <si>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</si>
  <si>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</si>
  <si>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</si>
  <si>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</si>
  <si>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</si>
  <si>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</si>
  <si>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</si>
  <si>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</si>
  <si>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</si>
  <si>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</si>
  <si>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</si>
  <si>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</si>
  <si>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</si>
  <si>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</si>
  <si>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</si>
  <si>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</si>
  <si>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</si>
  <si>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</si>
  <si>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</si>
  <si>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</si>
  <si>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</si>
  <si>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</si>
  <si>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</si>
  <si>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</si>
  <si>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</si>
  <si>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</si>
  <si>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</si>
  <si>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</si>
  <si>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</si>
  <si>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</si>
  <si>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</si>
  <si>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</si>
  <si>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</si>
  <si>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</si>
  <si>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</si>
  <si>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</si>
  <si>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</si>
  <si>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</si>
  <si>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</si>
  <si>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</si>
  <si>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</si>
  <si>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</si>
  <si>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</si>
  <si>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</si>
  <si>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</si>
  <si>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</si>
  <si>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</si>
  <si>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</si>
  <si>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</si>
  <si>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</si>
  <si>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</si>
  <si>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</si>
  <si>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</si>
  <si>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</si>
  <si>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</si>
  <si>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</si>
  <si>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</si>
  <si>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</si>
  <si>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</si>
  <si>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</si>
  <si>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</si>
  <si>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</si>
  <si>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</si>
  <si>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</si>
  <si>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</si>
  <si>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</si>
  <si>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</si>
  <si>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</si>
  <si>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</si>
  <si>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</si>
  <si>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</si>
  <si>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</si>
  <si>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</si>
  <si>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</si>
  <si>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</si>
  <si>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</si>
  <si>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</si>
  <si>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</si>
  <si>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</si>
  <si>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</si>
  <si>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</si>
  <si>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</si>
  <si>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</si>
  <si>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</si>
  <si>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</si>
  <si>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</si>
  <si>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</si>
  <si>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</si>
  <si>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</si>
  <si>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</si>
  <si>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</si>
  <si>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</si>
  <si>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</si>
  <si>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</si>
  <si>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</si>
  <si>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</si>
  <si>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</si>
  <si>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</si>
  <si>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</si>
  <si>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</si>
  <si>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</si>
  <si>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</si>
  <si>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</si>
  <si>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</si>
  <si>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</si>
  <si>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</si>
  <si>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</si>
  <si>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</si>
  <si>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</si>
  <si>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</si>
  <si>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</si>
  <si>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</si>
  <si>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</si>
  <si>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</si>
  <si>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</si>
  <si>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</si>
  <si>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</si>
  <si>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</si>
  <si>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</si>
  <si>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</si>
  <si>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</si>
  <si>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</si>
  <si>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</si>
  <si>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</si>
  <si>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</si>
  <si>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</si>
  <si>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</si>
  <si>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</si>
  <si>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</si>
  <si>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</si>
  <si>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</si>
  <si>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</si>
  <si>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</si>
  <si>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</si>
  <si>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</si>
  <si>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</si>
  <si>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</si>
  <si>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</si>
  <si>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</si>
  <si>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</si>
  <si>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</si>
  <si>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</si>
  <si>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</si>
  <si>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</si>
  <si>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</si>
  <si>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</si>
  <si>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</si>
  <si>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</si>
  <si>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</si>
  <si>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</si>
  <si>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</si>
  <si>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</si>
  <si>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</si>
  <si>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</si>
  <si>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</si>
  <si>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</si>
  <si>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</si>
  <si>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</si>
  <si>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</si>
  <si>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</si>
  <si>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</si>
  <si>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</si>
  <si>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</si>
  <si>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</si>
  <si>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</si>
  <si>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</si>
  <si>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</si>
  <si>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</si>
  <si>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</si>
  <si>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</si>
  <si>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</si>
  <si>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</si>
  <si>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</si>
  <si>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</si>
  <si>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</si>
  <si>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</si>
  <si>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</si>
  <si>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</si>
  <si>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</si>
  <si>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</si>
  <si>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</si>
  <si>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</si>
  <si>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</si>
  <si>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</si>
  <si>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</si>
  <si>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</si>
  <si>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</si>
  <si>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</si>
  <si>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</si>
  <si>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</si>
  <si>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</si>
  <si>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</si>
  <si>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</si>
  <si>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</si>
  <si>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</si>
  <si>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</si>
  <si>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</si>
  <si>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</si>
  <si>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</si>
  <si>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</si>
  <si>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</si>
  <si>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</si>
  <si>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</si>
  <si>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</si>
  <si>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</si>
  <si>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</si>
  <si>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</si>
  <si>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</si>
  <si>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</si>
  <si>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</si>
  <si>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</si>
  <si>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</si>
  <si>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</si>
  <si>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</si>
  <si>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</si>
  <si>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</si>
  <si>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</si>
  <si>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</si>
  <si>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</si>
  <si>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</si>
  <si>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</si>
  <si>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</si>
  <si>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</si>
  <si>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</si>
  <si>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</si>
  <si>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</si>
  <si>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</si>
  <si>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</si>
  <si>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</si>
  <si>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</si>
  <si>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</si>
  <si>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</si>
  <si>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</si>
  <si>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</si>
  <si>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</si>
  <si>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</si>
  <si>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</si>
  <si>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</si>
  <si>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</si>
  <si>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</si>
  <si>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</si>
  <si>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</si>
  <si>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</si>
  <si>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</si>
  <si>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</si>
  <si>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</si>
  <si>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</si>
  <si>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</si>
  <si>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</si>
  <si>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</si>
  <si>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</si>
  <si>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</si>
  <si>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</si>
  <si>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</si>
  <si>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</si>
  <si>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</si>
  <si>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</si>
  <si>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</si>
  <si>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</si>
  <si>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</si>
  <si>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</si>
  <si>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</si>
  <si>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</si>
  <si>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</si>
  <si>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</si>
  <si>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</si>
  <si>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</si>
  <si>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</si>
  <si>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</si>
  <si>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</si>
  <si>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</si>
  <si>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</si>
  <si>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</si>
  <si>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</si>
  <si>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</si>
  <si>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</si>
  <si>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</si>
  <si>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</si>
  <si>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</si>
  <si>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</si>
  <si>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</si>
  <si>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</si>
  <si>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</si>
  <si>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</si>
  <si>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</si>
  <si>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</si>
  <si>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</si>
  <si>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</si>
  <si>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</si>
  <si>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</si>
  <si>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</si>
  <si>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</si>
  <si>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</si>
  <si>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</si>
  <si>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</si>
  <si>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</si>
  <si>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</si>
  <si>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</si>
  <si>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</si>
  <si>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</si>
  <si>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</si>
  <si>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</si>
  <si>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</si>
  <si>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</si>
  <si>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</si>
  <si>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</si>
  <si>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</si>
  <si>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</si>
  <si>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</si>
  <si>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</si>
  <si>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</si>
  <si>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</si>
  <si>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</si>
  <si>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</si>
  <si>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</si>
  <si>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</si>
  <si>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</si>
  <si>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</si>
  <si>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</si>
  <si>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</si>
  <si>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</si>
  <si>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</si>
  <si>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</si>
  <si>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</si>
  <si>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</si>
  <si>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</si>
  <si>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</si>
  <si>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</si>
  <si>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</si>
  <si>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</si>
  <si>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</si>
  <si>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</si>
  <si>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</si>
  <si>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</si>
  <si>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</si>
  <si>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</si>
  <si>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</si>
  <si>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</si>
  <si>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</si>
  <si>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</si>
  <si>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</si>
  <si>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</si>
  <si>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</si>
  <si>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</si>
  <si>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</si>
  <si>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</si>
  <si>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</si>
  <si>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</si>
  <si>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</si>
  <si>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</si>
  <si>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</si>
  <si>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</si>
  <si>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</si>
  <si>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</si>
  <si>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</si>
  <si>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</si>
  <si>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</si>
  <si>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</si>
  <si>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</si>
  <si>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</si>
  <si>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</si>
  <si>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</si>
  <si>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</si>
  <si>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</si>
  <si>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</si>
  <si>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</si>
  <si>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</si>
  <si>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</si>
  <si>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</si>
  <si>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</si>
  <si>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</si>
  <si>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</si>
  <si>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</si>
  <si>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</si>
  <si>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</si>
  <si>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</si>
  <si>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</si>
  <si>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</si>
  <si>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</si>
  <si>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</si>
  <si>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</si>
  <si>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</si>
  <si>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</si>
  <si>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</si>
  <si>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</si>
  <si>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</si>
  <si>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</si>
  <si>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</si>
  <si>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</si>
  <si>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</si>
  <si>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</si>
  <si>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</si>
  <si>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</si>
  <si>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</si>
  <si>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</si>
  <si>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</si>
  <si>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</si>
  <si>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</si>
  <si>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</si>
  <si>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</si>
  <si>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</si>
  <si>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</si>
  <si>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</si>
  <si>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</si>
  <si>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</si>
  <si>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</si>
  <si>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</si>
  <si>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</si>
  <si>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</si>
  <si>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</si>
  <si>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</si>
  <si>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</si>
  <si>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</si>
  <si>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</si>
  <si>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</si>
  <si>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</si>
  <si>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</si>
  <si>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</si>
  <si>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</si>
  <si>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</si>
  <si>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</si>
  <si>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</si>
  <si>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</si>
  <si>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</si>
  <si>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</si>
  <si>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</si>
  <si>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</si>
  <si>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</si>
  <si>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</si>
  <si>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</si>
  <si>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</si>
  <si>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</si>
  <si>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</si>
  <si>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</si>
  <si>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</si>
  <si>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</si>
  <si>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</si>
  <si>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</si>
  <si>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</si>
  <si>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</si>
  <si>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</si>
  <si>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</si>
  <si>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</si>
  <si>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</si>
  <si>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</si>
  <si>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</si>
  <si>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</si>
  <si>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</si>
  <si>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</si>
  <si>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</si>
  <si>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</si>
  <si>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</si>
  <si>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</si>
  <si>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</si>
  <si>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</si>
  <si>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</si>
  <si>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</si>
  <si>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</si>
  <si>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</si>
  <si>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</si>
  <si>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</si>
  <si>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</si>
  <si>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</si>
  <si>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</si>
  <si>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</si>
  <si>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</si>
  <si>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</si>
  <si>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</si>
  <si>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</si>
  <si>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</si>
  <si>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</si>
  <si>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</si>
  <si>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</si>
  <si>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</si>
  <si>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</si>
  <si>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</si>
  <si>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</si>
  <si>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</si>
  <si>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</si>
  <si>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</si>
  <si>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</si>
  <si>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</si>
  <si>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</si>
  <si>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</si>
  <si>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</si>
  <si>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</si>
  <si>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</si>
  <si>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</si>
  <si>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</si>
  <si>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</si>
  <si>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</si>
  <si>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</si>
  <si>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</si>
  <si>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</si>
  <si>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</si>
  <si>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</si>
  <si>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</si>
  <si>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</si>
  <si>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</si>
  <si>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</si>
  <si>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</si>
  <si>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</si>
  <si>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</si>
  <si>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</si>
  <si>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</si>
  <si>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</si>
  <si>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</si>
  <si>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</si>
  <si>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</si>
  <si>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</si>
  <si>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</si>
  <si>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</si>
  <si>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</si>
  <si>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</si>
  <si>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</si>
  <si>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</si>
  <si>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</si>
  <si>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</si>
  <si>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</si>
  <si>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</si>
  <si>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</si>
  <si>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</si>
  <si>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</si>
  <si>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</si>
  <si>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</si>
  <si>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</si>
  <si>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</si>
  <si>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</si>
  <si>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</si>
  <si>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</si>
  <si>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</si>
  <si>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</si>
  <si>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</si>
  <si>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</si>
  <si>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</si>
  <si>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</si>
  <si>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</si>
  <si>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</si>
  <si>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</si>
  <si>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</si>
  <si>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</si>
  <si>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</si>
  <si>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</si>
  <si>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</si>
  <si>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</si>
  <si>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</si>
  <si>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</si>
  <si>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</si>
  <si>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</si>
  <si>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</si>
  <si>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</si>
  <si>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</si>
  <si>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</si>
  <si>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</si>
  <si>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</si>
  <si>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</si>
  <si>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</si>
  <si>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</si>
  <si>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</si>
  <si>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</si>
  <si>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</si>
  <si>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</si>
  <si>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</si>
  <si>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</si>
  <si>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</si>
  <si>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</si>
  <si>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</si>
  <si>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</si>
  <si>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</si>
  <si>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</si>
  <si>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</si>
  <si>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</si>
  <si>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</si>
  <si>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</si>
  <si>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</si>
  <si>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</si>
  <si>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</si>
  <si>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</si>
  <si>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</si>
  <si>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</si>
  <si>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</si>
  <si>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</si>
  <si>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</si>
  <si>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</si>
  <si>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</si>
  <si>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</si>
  <si>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</si>
  <si>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</si>
  <si>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</si>
  <si>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</si>
  <si>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</si>
  <si>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</si>
  <si>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</si>
  <si>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</si>
  <si>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</si>
  <si>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</si>
  <si>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</si>
  <si>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</si>
  <si>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</si>
  <si>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</si>
  <si>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</si>
  <si>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</si>
  <si>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</si>
  <si>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</si>
  <si>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</si>
  <si>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</si>
  <si>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</si>
  <si>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</si>
  <si>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</si>
  <si>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</si>
  <si>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</si>
  <si>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</si>
  <si>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</si>
  <si>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</si>
  <si>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</si>
  <si>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</si>
  <si>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</si>
  <si>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</si>
  <si>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</si>
  <si>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</si>
  <si>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</si>
  <si>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</si>
  <si>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</si>
  <si>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</si>
  <si>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</si>
  <si>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</si>
  <si>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</si>
  <si>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</si>
  <si>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</si>
  <si>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</si>
  <si>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</si>
  <si>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</si>
  <si>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</si>
  <si>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</si>
  <si>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</si>
  <si>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</si>
  <si>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</si>
  <si>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</si>
  <si>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</si>
  <si>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</si>
  <si>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</si>
  <si>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</si>
  <si>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</si>
  <si>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</si>
  <si>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</si>
  <si>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</si>
  <si>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</si>
  <si>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</si>
  <si>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</si>
  <si>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</si>
  <si>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</si>
  <si>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</si>
  <si>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</si>
  <si>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</si>
  <si>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</si>
  <si>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</si>
  <si>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</si>
  <si>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</si>
  <si>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</si>
  <si>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</si>
  <si>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</si>
  <si>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</si>
  <si>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</si>
  <si>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</si>
  <si>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</si>
  <si>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</si>
  <si>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</si>
  <si>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</si>
  <si>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</si>
  <si>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</si>
  <si>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</si>
  <si>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</si>
  <si>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</si>
  <si>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</si>
  <si>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</si>
  <si>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</si>
  <si>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</si>
  <si>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</si>
  <si>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</si>
  <si>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</si>
  <si>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</si>
  <si>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</si>
  <si>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</si>
  <si>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</si>
  <si>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</si>
  <si>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</si>
  <si>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</si>
  <si>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</si>
  <si>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</si>
  <si>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</si>
  <si>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</si>
  <si>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</si>
  <si>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</si>
  <si>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</si>
  <si>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</si>
  <si>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</si>
  <si>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</si>
  <si>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</si>
  <si>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</si>
  <si>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</si>
  <si>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</si>
  <si>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</si>
  <si>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</si>
  <si>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</si>
  <si>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</si>
  <si>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</si>
  <si>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</si>
  <si>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</si>
  <si>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</si>
  <si>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</si>
  <si>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</si>
  <si>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</si>
  <si>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</si>
  <si>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</si>
  <si>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</si>
  <si>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</si>
  <si>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</si>
  <si>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</si>
  <si>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</si>
  <si>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</si>
  <si>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</si>
  <si>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</si>
  <si>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</si>
  <si>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</si>
  <si>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</si>
  <si>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</si>
  <si>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</si>
  <si>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</si>
  <si>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</si>
  <si>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</si>
  <si>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</si>
  <si>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</si>
  <si>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</si>
  <si>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</si>
  <si>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</si>
  <si>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</si>
  <si>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</si>
  <si>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</si>
  <si>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</si>
  <si>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</si>
  <si>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</si>
  <si>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</si>
  <si>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</si>
  <si>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</si>
  <si>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</si>
  <si>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</si>
  <si>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</si>
  <si>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</si>
  <si>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</si>
  <si>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</si>
  <si>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</si>
  <si>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</si>
  <si>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</si>
  <si>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</si>
  <si>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</si>
  <si>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</si>
  <si>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</si>
  <si>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</si>
  <si>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</si>
  <si>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</si>
  <si>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</si>
  <si>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</si>
  <si>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</si>
  <si>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</si>
  <si>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</si>
  <si>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</si>
  <si>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</si>
  <si>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</si>
  <si>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</si>
  <si>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</si>
  <si>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</si>
  <si>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</si>
  <si>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</si>
  <si>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</si>
  <si>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</si>
  <si>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</si>
  <si>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</si>
  <si>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</si>
  <si>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</si>
  <si>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</si>
  <si>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</si>
  <si>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</si>
  <si>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</si>
  <si>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</si>
  <si>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</si>
  <si>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</si>
  <si>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</si>
  <si>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</si>
  <si>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</si>
  <si>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</si>
  <si>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</si>
  <si>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</si>
  <si>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</si>
  <si>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</si>
  <si>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</si>
  <si>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</si>
  <si>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</si>
  <si>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</si>
  <si>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</si>
  <si>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</si>
  <si>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</si>
  <si>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</si>
  <si>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</si>
  <si>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</si>
  <si>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</si>
  <si>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</si>
  <si>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</si>
  <si>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</si>
  <si>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</si>
  <si>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</si>
  <si>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</si>
  <si>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</si>
  <si>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</si>
  <si>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</si>
  <si>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</si>
  <si>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</si>
  <si>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</si>
  <si>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</si>
  <si>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</si>
  <si>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</si>
  <si>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</si>
  <si>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</si>
  <si>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</si>
  <si>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</si>
  <si>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</si>
  <si>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</si>
  <si>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</si>
  <si>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</si>
  <si>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</si>
  <si>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</si>
  <si>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</si>
  <si>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</si>
  <si>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</si>
  <si>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</si>
  <si>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</si>
  <si>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</si>
  <si>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</si>
  <si>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</si>
  <si>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</si>
  <si>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</si>
  <si>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</si>
  <si>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</si>
  <si>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</si>
  <si>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</si>
  <si>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</si>
  <si>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</si>
  <si>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</si>
  <si>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</si>
  <si>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</si>
  <si>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</si>
  <si>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</si>
  <si>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</si>
  <si>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</si>
  <si>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</si>
  <si>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</si>
  <si>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</si>
  <si>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</si>
  <si>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</si>
  <si>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</si>
  <si>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</si>
  <si>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</si>
  <si>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</si>
  <si>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</si>
  <si>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</si>
  <si>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</si>
  <si>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</si>
  <si>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</si>
  <si>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</si>
  <si>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</si>
  <si>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</si>
  <si>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</si>
  <si>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</si>
  <si>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</si>
  <si>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</si>
  <si>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</si>
  <si>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</si>
  <si>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</si>
  <si>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</si>
  <si>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</si>
  <si>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</si>
  <si>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</si>
  <si>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</si>
  <si>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</si>
  <si>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</si>
  <si>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</si>
  <si>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</si>
  <si>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</si>
  <si>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</si>
  <si>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</si>
  <si>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</si>
  <si>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</si>
  <si>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</si>
  <si>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</si>
  <si>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</si>
  <si>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</si>
  <si>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</si>
  <si>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</si>
  <si>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</si>
  <si>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</si>
  <si>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</si>
  <si>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</si>
  <si>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</si>
  <si>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</si>
  <si>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</si>
  <si>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</si>
  <si>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</si>
  <si>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</si>
  <si>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</si>
  <si>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</si>
  <si>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</si>
  <si>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</si>
  <si>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</si>
  <si>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</si>
  <si>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</si>
  <si>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</si>
  <si>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</si>
  <si>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</si>
  <si>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</si>
  <si>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</si>
  <si>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</si>
  <si>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</si>
  <si>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</si>
  <si>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</si>
  <si>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</si>
  <si>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</si>
  <si>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</si>
  <si>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</si>
  <si>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</si>
  <si>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</si>
  <si>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</si>
  <si>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</si>
  <si>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</si>
  <si>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</si>
  <si>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</si>
  <si>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</si>
  <si>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</si>
  <si>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</si>
  <si>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</si>
  <si>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</si>
  <si>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</si>
  <si>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</si>
  <si>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</si>
  <si>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</si>
  <si>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</si>
  <si>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</si>
  <si>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</si>
  <si>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</si>
  <si>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</si>
  <si>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</si>
  <si>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</si>
  <si>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</si>
  <si>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</si>
  <si>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</si>
  <si>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</si>
  <si>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</si>
  <si>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</si>
  <si>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</si>
  <si>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</si>
  <si>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</si>
  <si>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</si>
  <si>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</si>
  <si>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</si>
  <si>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</si>
  <si>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</si>
  <si>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</si>
  <si>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</si>
  <si>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</si>
  <si>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</si>
  <si>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</si>
  <si>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</si>
  <si>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</si>
  <si>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</si>
  <si>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</si>
  <si>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</si>
  <si>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</si>
  <si>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</si>
  <si>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</si>
  <si>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</si>
  <si>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</si>
  <si>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</si>
  <si>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</si>
  <si>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</si>
  <si>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</si>
  <si>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</si>
  <si>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</si>
  <si>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</si>
  <si>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</si>
  <si>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</si>
  <si>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</si>
  <si>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</si>
  <si>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</si>
  <si>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</si>
  <si>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</si>
  <si>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</si>
  <si>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</si>
  <si>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</si>
  <si>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</si>
  <si>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</si>
  <si>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</si>
  <si>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</si>
  <si>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</si>
  <si>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</si>
  <si>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</si>
  <si>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</si>
  <si>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</si>
  <si>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</si>
  <si>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</si>
  <si>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</si>
  <si>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</si>
  <si>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</si>
  <si>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</si>
  <si>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</si>
  <si>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</si>
  <si>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</si>
  <si>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</si>
  <si>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</si>
  <si>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</si>
  <si>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</si>
  <si>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</si>
  <si>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</si>
  <si>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</si>
  <si>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</si>
  <si>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</si>
  <si>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</si>
  <si>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</si>
  <si>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</si>
  <si>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</si>
  <si>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</si>
  <si>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</si>
  <si>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</si>
  <si>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</si>
  <si>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</si>
  <si>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</si>
  <si>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</si>
  <si>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</si>
  <si>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</si>
  <si>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</si>
  <si>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</si>
  <si>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</si>
  <si>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</si>
  <si>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</si>
  <si>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</si>
  <si>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</si>
  <si>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</si>
  <si>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</si>
  <si>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</si>
  <si>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</si>
  <si>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</si>
  <si>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</si>
  <si>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</si>
  <si>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</si>
  <si>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</si>
  <si>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</si>
  <si>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</si>
  <si>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</si>
  <si>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</si>
  <si>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</si>
  <si>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</si>
  <si>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</si>
  <si>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</si>
  <si>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</si>
  <si>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</si>
  <si>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</si>
  <si>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</si>
  <si>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</si>
  <si>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</si>
  <si>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</si>
  <si>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</si>
  <si>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</si>
  <si>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</si>
  <si>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</si>
  <si>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</si>
  <si>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</si>
  <si>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</si>
  <si>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</si>
  <si>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</si>
  <si>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</si>
  <si>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</si>
  <si>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</si>
  <si>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</si>
  <si>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</si>
  <si>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</si>
  <si>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</si>
  <si>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</si>
  <si>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</si>
  <si>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</si>
  <si>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</si>
  <si>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</si>
  <si>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</si>
  <si>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</si>
  <si>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</si>
  <si>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</si>
  <si>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</si>
  <si>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</si>
  <si>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</si>
  <si>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</si>
  <si>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</si>
  <si>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</si>
  <si>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</si>
  <si>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</si>
  <si>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</si>
  <si>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</si>
  <si>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</si>
  <si>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</si>
  <si>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</si>
  <si>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</si>
  <si>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</si>
  <si>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</si>
  <si>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</si>
  <si>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</si>
  <si>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</si>
  <si>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</si>
  <si>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</si>
  <si>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</si>
  <si>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</si>
  <si>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</si>
  <si>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</si>
  <si>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</si>
  <si>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</si>
  <si>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</si>
  <si>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</si>
  <si>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</si>
  <si>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</si>
  <si>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</si>
  <si>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</si>
  <si>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</si>
  <si>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</si>
  <si>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</si>
  <si>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</si>
  <si>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</si>
  <si>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</si>
  <si>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</si>
  <si>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</si>
  <si>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</si>
  <si>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</si>
  <si>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</si>
  <si>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</si>
  <si>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</si>
  <si>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</si>
  <si>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</si>
  <si>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</si>
  <si>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</si>
  <si>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</si>
  <si>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</si>
  <si>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</si>
  <si>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</si>
  <si>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</si>
  <si>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</si>
  <si>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</si>
  <si>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</si>
  <si>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</si>
  <si>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</si>
  <si>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</si>
  <si>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</si>
  <si>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</si>
  <si>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</si>
  <si>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</si>
  <si>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</si>
  <si>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</si>
  <si>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</si>
  <si>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</si>
  <si>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</si>
  <si>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</si>
  <si>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</si>
  <si>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</si>
  <si>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</si>
  <si>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</si>
  <si>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</si>
  <si>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</si>
  <si>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</si>
  <si>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</si>
  <si>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</si>
  <si>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</si>
  <si>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</si>
  <si>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</si>
  <si>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</si>
  <si>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</si>
  <si>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</si>
  <si>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</si>
  <si>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</si>
  <si>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</si>
  <si>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</si>
  <si>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</si>
  <si>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</si>
  <si>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</si>
  <si>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</si>
  <si>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</si>
  <si>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</si>
  <si>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</si>
  <si>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</si>
  <si>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</si>
  <si>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</si>
  <si>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</si>
  <si>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</si>
  <si>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</si>
  <si>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</si>
  <si>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</si>
  <si>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</si>
  <si>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</si>
  <si>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</si>
  <si>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</si>
  <si>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</si>
  <si>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</si>
  <si>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</si>
  <si>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</si>
  <si>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</si>
  <si>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</si>
  <si>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</si>
  <si>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</si>
  <si>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</si>
  <si>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</si>
  <si>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</si>
  <si>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</si>
  <si>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</si>
  <si>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</si>
  <si>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</si>
  <si>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</si>
  <si>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</si>
  <si>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</si>
  <si>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</si>
  <si>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</si>
  <si>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</si>
  <si>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</si>
  <si>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</si>
  <si>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</si>
  <si>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</si>
  <si>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</si>
  <si>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</si>
  <si>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</si>
  <si>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</si>
  <si>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</si>
  <si>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</si>
  <si>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</si>
  <si>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</si>
  <si>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</si>
  <si>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</si>
  <si>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</si>
  <si>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</si>
  <si>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</si>
  <si>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</si>
  <si>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</si>
  <si>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</si>
  <si>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</si>
  <si>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</si>
  <si>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</si>
  <si>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</si>
  <si>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</si>
  <si>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</si>
  <si>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</si>
  <si>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</si>
  <si>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</si>
  <si>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</si>
  <si>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</si>
  <si>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</si>
  <si>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</si>
  <si>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</si>
  <si>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</si>
  <si>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</si>
  <si>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</si>
  <si>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</si>
  <si>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</si>
  <si>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</si>
  <si>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</si>
  <si>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</si>
  <si>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</si>
  <si>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</si>
  <si>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</si>
  <si>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</si>
  <si>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</si>
  <si>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</si>
  <si>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</si>
  <si>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</si>
  <si>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</si>
  <si>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</si>
  <si>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</si>
  <si>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</si>
  <si>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</si>
  <si>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</si>
  <si>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</si>
  <si>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</si>
  <si>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</si>
  <si>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</si>
  <si>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</si>
  <si>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</si>
  <si>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</si>
  <si>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</si>
  <si>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</si>
  <si>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</si>
  <si>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</si>
  <si>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</si>
  <si>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</si>
  <si>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</si>
  <si>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</si>
  <si>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</si>
  <si>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</si>
  <si>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</si>
  <si>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</si>
  <si>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</si>
  <si>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</si>
  <si>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</si>
  <si>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</si>
  <si>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</si>
  <si>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</si>
  <si>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</si>
  <si>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</si>
  <si>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</si>
  <si>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</si>
  <si>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</si>
  <si>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</si>
  <si>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</si>
  <si>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</si>
  <si>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</si>
  <si>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</si>
  <si>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</si>
  <si>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</si>
  <si>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</si>
  <si>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</si>
  <si>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</si>
  <si>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</si>
  <si>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</si>
  <si>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</si>
  <si>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</si>
  <si>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</si>
  <si>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</si>
  <si>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</si>
  <si>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</si>
  <si>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</si>
  <si>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</si>
  <si>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</si>
  <si>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</si>
  <si>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</si>
  <si>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</si>
  <si>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</si>
  <si>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</si>
  <si>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</si>
  <si>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</si>
  <si>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</si>
  <si>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</si>
  <si>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</si>
  <si>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</si>
  <si>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</si>
  <si>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</si>
  <si>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</si>
  <si>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</si>
  <si>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</si>
  <si>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</si>
  <si>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</si>
  <si>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</si>
  <si>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</si>
  <si>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</si>
  <si>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</si>
  <si>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</si>
  <si>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</si>
  <si>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</si>
  <si>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</si>
  <si>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</si>
  <si>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</si>
  <si>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</si>
  <si>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</si>
  <si>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</si>
  <si>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</si>
  <si>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</si>
  <si>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</si>
  <si>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</si>
  <si>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</si>
  <si>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</si>
  <si>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</si>
  <si>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</si>
  <si>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</si>
  <si>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</si>
  <si>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</si>
  <si>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</si>
  <si>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</si>
  <si>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</si>
  <si>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</si>
  <si>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</si>
  <si>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</si>
  <si>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</si>
  <si>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</si>
  <si>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</si>
  <si>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</si>
  <si>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</si>
  <si>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</si>
  <si>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</si>
  <si>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</si>
  <si>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</si>
  <si>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</si>
  <si>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</si>
  <si>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</si>
  <si>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</si>
  <si>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</si>
  <si>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</si>
  <si>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</si>
  <si>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</si>
  <si>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</si>
  <si>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</si>
  <si>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</si>
  <si>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</si>
  <si>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</si>
  <si>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</si>
  <si>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</si>
  <si>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</si>
  <si>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</si>
  <si>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</si>
  <si>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</si>
  <si>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</si>
  <si>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</si>
  <si>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</si>
  <si>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</si>
  <si>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</si>
  <si>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</si>
  <si>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</si>
  <si>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</si>
  <si>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</si>
  <si>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</si>
  <si>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</si>
  <si>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</si>
  <si>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</si>
  <si>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</si>
  <si>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</si>
  <si>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</si>
  <si>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</si>
  <si>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</si>
  <si>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</si>
  <si>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</si>
  <si>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</si>
  <si>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</si>
  <si>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</si>
  <si>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</si>
  <si>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</si>
  <si>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</si>
  <si>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</si>
  <si>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</si>
  <si>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</si>
  <si>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</si>
  <si>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</si>
  <si>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</si>
  <si>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</si>
  <si>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</si>
  <si>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</si>
  <si>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</si>
  <si>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</si>
  <si>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</si>
  <si>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</si>
  <si>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</si>
  <si>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</si>
  <si>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</si>
  <si>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</si>
  <si>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</si>
  <si>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</si>
  <si>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</si>
  <si>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</si>
  <si>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</si>
  <si>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</si>
  <si>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</si>
  <si>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</si>
  <si>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</si>
  <si>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</si>
  <si>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</si>
  <si>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</si>
  <si>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</si>
  <si>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</si>
  <si>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</si>
  <si>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</si>
  <si>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</si>
  <si>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</si>
  <si>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</si>
  <si>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</si>
  <si>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</si>
  <si>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</si>
  <si>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</si>
  <si>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</si>
  <si>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</si>
  <si>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</si>
  <si>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</si>
  <si>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</si>
  <si>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</si>
  <si>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</si>
  <si>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</si>
  <si>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</si>
  <si>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</si>
  <si>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</si>
  <si>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</si>
  <si>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</si>
  <si>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</si>
  <si>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</si>
  <si>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</si>
  <si>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</si>
  <si>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</si>
  <si>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</si>
  <si>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</si>
  <si>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</si>
  <si>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</si>
  <si>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</si>
  <si>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</si>
  <si>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</si>
  <si>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</si>
  <si>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</si>
  <si>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</si>
  <si>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</si>
  <si>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</si>
  <si>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</si>
  <si>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</si>
  <si>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</si>
  <si>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</si>
  <si>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</si>
  <si>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</si>
  <si>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</si>
  <si>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</si>
  <si>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</si>
  <si>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</si>
  <si>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</si>
  <si>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</si>
  <si>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</si>
  <si>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</si>
  <si>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</si>
  <si>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</si>
  <si>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</si>
  <si>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</si>
  <si>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</si>
  <si>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</si>
  <si>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</si>
  <si>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</si>
  <si>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</si>
  <si>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</si>
  <si>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</si>
  <si>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</si>
  <si>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</si>
  <si>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</si>
  <si>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</si>
  <si>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</si>
  <si>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</si>
  <si>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</si>
  <si>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</si>
  <si>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</si>
  <si>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</si>
  <si>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</si>
  <si>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</si>
  <si>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</si>
  <si>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</si>
  <si>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</si>
  <si>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</si>
  <si>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</si>
  <si>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</si>
  <si>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</si>
  <si>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</si>
  <si>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</si>
  <si>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</si>
  <si>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</si>
  <si>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</si>
  <si>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</si>
  <si>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</si>
  <si>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</si>
  <si>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</si>
  <si>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</si>
  <si>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</si>
  <si>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</si>
  <si>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</si>
  <si>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</si>
  <si>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</si>
  <si>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</si>
  <si>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</si>
  <si>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</si>
  <si>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</si>
  <si>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</si>
  <si>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</si>
  <si>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</si>
  <si>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</si>
  <si>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</si>
  <si>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</si>
  <si>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</si>
  <si>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</si>
  <si>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</si>
  <si>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</si>
  <si>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</si>
  <si>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</si>
  <si>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</si>
  <si>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</si>
  <si>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</si>
  <si>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</si>
  <si>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</si>
  <si>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</si>
  <si>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</si>
  <si>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</si>
  <si>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</si>
  <si>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</si>
  <si>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</si>
  <si>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</si>
  <si>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</si>
  <si>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</si>
  <si>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</si>
  <si>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</si>
  <si>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</si>
  <si>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</si>
  <si>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</si>
  <si>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</si>
  <si>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</si>
  <si>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</si>
  <si>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</si>
  <si>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</si>
  <si>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</si>
  <si>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</si>
  <si>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</si>
  <si>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</si>
  <si>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</si>
  <si>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</si>
  <si>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</si>
  <si>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</si>
  <si>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</si>
  <si>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</si>
  <si>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</si>
  <si>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</si>
  <si>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</si>
  <si>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</si>
  <si>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</si>
  <si>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</si>
  <si>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</si>
  <si>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</si>
  <si>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</si>
  <si>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</si>
  <si>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</si>
  <si>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</si>
  <si>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</si>
  <si>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</si>
  <si>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</si>
  <si>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</si>
  <si>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</si>
  <si>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</si>
  <si>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</si>
  <si>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</si>
  <si>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</si>
  <si>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</si>
  <si>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</si>
  <si>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</si>
  <si>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</si>
  <si>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</si>
  <si>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</si>
  <si>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</si>
  <si>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</si>
  <si>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</si>
  <si>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</si>
  <si>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</si>
  <si>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</si>
  <si>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</si>
  <si>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</si>
  <si>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</si>
  <si>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</si>
  <si>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</si>
  <si>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</si>
  <si>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</si>
  <si>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</si>
  <si>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</si>
  <si>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</si>
  <si>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</si>
  <si>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</si>
  <si>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</si>
  <si>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</si>
  <si>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</si>
  <si>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</si>
  <si>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</si>
  <si>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</si>
  <si>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</si>
  <si>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</si>
  <si>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</si>
  <si>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</si>
  <si>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</si>
  <si>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</si>
  <si>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</si>
  <si>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</si>
  <si>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</si>
  <si>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</si>
  <si>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</si>
  <si>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</si>
  <si>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</si>
  <si>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</si>
  <si>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</si>
  <si>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</si>
  <si>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</si>
  <si>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</si>
  <si>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</si>
  <si>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</si>
  <si>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</si>
  <si>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</si>
  <si>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</si>
  <si>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</si>
  <si>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</si>
  <si>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</si>
  <si>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</si>
  <si>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</si>
  <si>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</si>
  <si>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</si>
  <si>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</si>
  <si>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</si>
  <si>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</si>
  <si>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</si>
  <si>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</si>
  <si>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</si>
  <si>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</si>
  <si>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</si>
  <si>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</si>
  <si>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</si>
  <si>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</si>
  <si>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</si>
  <si>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</si>
  <si>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</si>
  <si>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</si>
  <si>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</si>
  <si>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</si>
  <si>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</si>
  <si>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</si>
  <si>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</si>
  <si>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</si>
  <si>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</si>
  <si>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</si>
  <si>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</si>
  <si>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</si>
  <si>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</si>
  <si>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</si>
  <si>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</si>
  <si>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</si>
  <si>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</si>
  <si>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</si>
  <si>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</si>
  <si>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</si>
  <si>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</si>
  <si>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</si>
  <si>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</si>
  <si>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</si>
  <si>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</si>
  <si>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</si>
  <si>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</si>
  <si>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</si>
  <si>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</si>
  <si>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</si>
  <si>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</si>
  <si>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</si>
  <si>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</si>
  <si>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</si>
  <si>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</si>
  <si>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</si>
  <si>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</si>
  <si>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</si>
  <si>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</si>
  <si>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</si>
  <si>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</si>
  <si>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</si>
  <si>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</si>
  <si>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</si>
  <si>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</si>
  <si>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</si>
  <si>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</si>
  <si>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</si>
  <si>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</si>
  <si>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</si>
  <si>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</si>
  <si>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</si>
  <si>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</si>
  <si>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</si>
  <si>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</si>
  <si>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</si>
  <si>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</si>
  <si>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</si>
  <si>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</si>
  <si>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</si>
  <si>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</si>
  <si>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</si>
  <si>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</si>
  <si>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</si>
  <si>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</si>
  <si>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</si>
  <si>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</si>
  <si>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</si>
  <si>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</si>
  <si>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</si>
  <si>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</si>
  <si>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</si>
  <si>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</si>
  <si>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</si>
  <si>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</si>
  <si>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</si>
  <si>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</si>
  <si>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</si>
  <si>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</si>
  <si>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</si>
  <si>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</si>
  <si>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</si>
  <si>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</si>
  <si>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</si>
  <si>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</si>
  <si>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</si>
  <si>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</si>
  <si>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</si>
  <si>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</si>
  <si>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</si>
  <si>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</si>
  <si>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</si>
  <si>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</si>
  <si>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</si>
  <si>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</si>
  <si>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</si>
  <si>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</si>
  <si>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</si>
  <si>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</si>
  <si>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</si>
  <si>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</si>
  <si>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</si>
  <si>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</si>
  <si>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</si>
  <si>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</si>
  <si>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</si>
  <si>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</si>
  <si>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</si>
  <si>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</si>
  <si>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</si>
  <si>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</si>
  <si>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</si>
  <si>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</si>
  <si>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</si>
  <si>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</si>
  <si>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</si>
  <si>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</si>
  <si>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</si>
  <si>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</si>
  <si>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</si>
  <si>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</si>
  <si>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</si>
  <si>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</si>
  <si>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</si>
  <si>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</si>
  <si>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</si>
  <si>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</si>
  <si>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</si>
  <si>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</si>
  <si>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</si>
  <si>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</si>
  <si>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</si>
  <si>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</si>
  <si>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</si>
  <si>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</si>
  <si>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</si>
  <si>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</si>
  <si>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</si>
  <si>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</si>
  <si>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</si>
  <si>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</si>
  <si>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</si>
  <si>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</si>
  <si>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</si>
  <si>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</si>
  <si>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</si>
  <si>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</si>
  <si>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</si>
  <si>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</si>
  <si>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</si>
  <si>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</si>
  <si>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</si>
  <si>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</si>
  <si>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</si>
  <si>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</si>
  <si>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</si>
  <si>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</si>
  <si>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</si>
  <si>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</si>
  <si>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</si>
  <si>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</si>
  <si>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</si>
  <si>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</si>
  <si>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</si>
  <si>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</si>
  <si>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</si>
  <si>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</si>
  <si>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</si>
  <si>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</si>
  <si>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</si>
  <si>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</si>
  <si>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</si>
  <si>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</si>
  <si>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</si>
  <si>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</si>
  <si>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</si>
  <si>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</si>
  <si>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</si>
  <si>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</si>
  <si>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</si>
  <si>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</si>
  <si>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</si>
  <si>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</si>
  <si>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</si>
  <si>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</si>
  <si>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</si>
  <si>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</si>
  <si>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</si>
  <si>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</si>
  <si>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</si>
  <si>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</si>
  <si>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</si>
  <si>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</si>
  <si>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</si>
  <si>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</si>
  <si>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</si>
  <si>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</si>
  <si>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</si>
  <si>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</si>
  <si>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</si>
  <si>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</si>
  <si>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</si>
  <si>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</si>
  <si>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</si>
  <si>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</si>
  <si>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</si>
  <si>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</si>
  <si>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</si>
  <si>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</si>
  <si>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</si>
  <si>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</si>
  <si>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</si>
  <si>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</si>
  <si>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</si>
  <si>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</si>
  <si>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</si>
  <si>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</si>
  <si>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</si>
  <si>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</si>
  <si>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</si>
  <si>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</si>
  <si>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</si>
  <si>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</si>
  <si>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</si>
  <si>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</si>
  <si>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</si>
  <si>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</si>
  <si>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</si>
  <si>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</si>
  <si>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</si>
  <si>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</si>
  <si>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</si>
  <si>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</si>
  <si>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</si>
  <si>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</si>
  <si>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</si>
  <si>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</si>
  <si>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</si>
  <si>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</si>
  <si>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</si>
  <si>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</si>
  <si>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</si>
  <si>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</si>
  <si>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</si>
  <si>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</si>
  <si>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</si>
  <si>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</si>
  <si>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</si>
  <si>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</si>
  <si>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</si>
  <si>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</si>
  <si>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</si>
  <si>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</si>
  <si>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</si>
  <si>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</si>
  <si>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</si>
  <si>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</si>
  <si>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</si>
  <si>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</si>
  <si>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</si>
  <si>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</si>
  <si>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</si>
  <si>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</si>
  <si>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</si>
  <si>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</si>
  <si>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</si>
  <si>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</si>
  <si>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</si>
  <si>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</si>
  <si>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</si>
  <si>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</si>
  <si>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</si>
  <si>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</si>
  <si>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</si>
  <si>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</si>
  <si>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</si>
  <si>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</si>
  <si>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</si>
  <si>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</si>
  <si>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</si>
  <si>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</si>
  <si>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</si>
  <si>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</si>
  <si>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</si>
  <si>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</si>
  <si>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</si>
  <si>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</si>
  <si>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</si>
  <si>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</si>
  <si>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</si>
  <si>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</si>
  <si>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</si>
  <si>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</si>
  <si>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</si>
  <si>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</si>
  <si>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</si>
  <si>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</si>
  <si>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</si>
  <si>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</si>
  <si>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</si>
  <si>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</si>
  <si>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</si>
  <si>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</si>
  <si>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</si>
  <si>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</si>
  <si>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</si>
  <si>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</si>
  <si>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</si>
  <si>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</si>
  <si>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</si>
  <si>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</si>
  <si>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</si>
  <si>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</si>
  <si>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</si>
  <si>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</si>
  <si>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</si>
  <si>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</si>
  <si>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</si>
  <si>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</si>
  <si>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</si>
  <si>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</si>
  <si>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</si>
  <si>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</si>
  <si>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</si>
  <si>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</si>
  <si>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</si>
  <si>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</si>
  <si>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</si>
  <si>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</si>
  <si>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</si>
  <si>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</si>
  <si>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</si>
  <si>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</si>
  <si>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</si>
  <si>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</si>
  <si>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</si>
  <si>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</si>
  <si>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</si>
  <si>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</si>
  <si>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</si>
  <si>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</si>
  <si>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</si>
  <si>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</si>
  <si>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</si>
  <si>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</si>
  <si>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</si>
  <si>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</si>
  <si>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</si>
  <si>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</si>
  <si>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</si>
  <si>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</si>
  <si>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</si>
  <si>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</si>
  <si>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</si>
  <si>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</si>
  <si>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</si>
  <si>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</si>
  <si>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</si>
  <si>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</si>
  <si>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</si>
  <si>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</si>
  <si>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</si>
  <si>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</si>
  <si>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</si>
  <si>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</si>
  <si>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</si>
  <si>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</si>
  <si>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</si>
  <si>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</si>
  <si>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</si>
  <si>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</si>
  <si>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</si>
  <si>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</si>
  <si>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</si>
  <si>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</si>
  <si>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</si>
  <si>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</si>
  <si>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</si>
  <si>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</si>
  <si>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</si>
  <si>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</si>
  <si>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</si>
  <si>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</si>
  <si>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</si>
  <si>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</si>
  <si>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</si>
  <si>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</si>
  <si>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</si>
  <si>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</si>
  <si>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</si>
  <si>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</si>
  <si>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</si>
  <si>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</si>
  <si>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</si>
  <si>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</si>
  <si>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</si>
  <si>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</si>
  <si>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</si>
  <si>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</si>
  <si>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</si>
  <si>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</si>
  <si>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</si>
  <si>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</si>
  <si>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</si>
  <si>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</si>
  <si>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</si>
  <si>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</si>
  <si>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</si>
  <si>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</si>
  <si>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</si>
  <si>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</si>
  <si>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</si>
  <si>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</si>
  <si>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</si>
  <si>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</si>
  <si>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</si>
  <si>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</si>
  <si>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</si>
  <si>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</si>
  <si>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</si>
  <si>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</si>
  <si>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</si>
  <si>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</si>
  <si>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</si>
  <si>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</si>
  <si>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</si>
  <si>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</si>
  <si>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</si>
  <si>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</si>
  <si>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</si>
  <si>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</si>
  <si>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</si>
  <si>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</si>
  <si>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</si>
  <si>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</si>
  <si>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</si>
  <si>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</si>
  <si>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</si>
  <si>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</si>
  <si>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</si>
  <si>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</si>
  <si>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</si>
  <si>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</si>
  <si>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</si>
  <si>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</si>
  <si>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</si>
  <si>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</si>
  <si>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</si>
  <si>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</si>
  <si>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</si>
  <si>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</si>
  <si>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</si>
  <si>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</si>
  <si>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</si>
  <si>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</si>
  <si>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</si>
  <si>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</si>
  <si>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</si>
  <si>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</si>
  <si>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</si>
  <si>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</si>
  <si>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</si>
  <si>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</si>
  <si>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</si>
  <si>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</si>
  <si>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</si>
  <si>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</si>
  <si>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</si>
  <si>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</si>
  <si>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</si>
  <si>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</si>
  <si>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</si>
  <si>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</si>
  <si>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</si>
  <si>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</si>
  <si>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</si>
  <si>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</si>
  <si>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</si>
  <si>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</si>
  <si>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</si>
  <si>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</si>
  <si>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</si>
  <si>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</si>
  <si>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</si>
  <si>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</si>
  <si>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</si>
  <si>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</si>
  <si>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</si>
  <si>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</si>
  <si>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</si>
  <si>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</si>
  <si>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</si>
  <si>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</si>
  <si>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</si>
  <si>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</si>
  <si>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</si>
  <si>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</si>
  <si>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</si>
  <si>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</si>
  <si>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</si>
  <si>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</si>
  <si>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</si>
  <si>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</si>
  <si>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</si>
  <si>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</si>
  <si>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</si>
  <si>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</si>
  <si>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</si>
  <si>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</si>
  <si>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</si>
  <si>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</si>
  <si>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</si>
  <si>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</si>
  <si>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</si>
  <si>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</si>
  <si>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</si>
  <si>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</si>
  <si>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</si>
  <si>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</si>
  <si>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</si>
  <si>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</si>
  <si>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</si>
  <si>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</si>
  <si>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</si>
  <si>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</si>
  <si>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</si>
  <si>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</si>
  <si>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</si>
  <si>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</si>
  <si>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</si>
  <si>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</si>
  <si>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</si>
  <si>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</si>
  <si>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</si>
  <si>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</si>
  <si>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</si>
  <si>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</si>
  <si>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</si>
  <si>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</si>
  <si>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</si>
  <si>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</si>
  <si>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</si>
  <si>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</si>
  <si>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</si>
  <si>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</si>
  <si>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</si>
  <si>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</si>
  <si>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</si>
  <si>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</si>
  <si>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</si>
  <si>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</si>
  <si>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</si>
  <si>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</si>
  <si>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</si>
  <si>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</si>
  <si>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</si>
  <si>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</si>
  <si>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</si>
  <si>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</si>
  <si>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</si>
  <si>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</si>
  <si>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</si>
  <si>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</si>
  <si>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</si>
  <si>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</si>
  <si>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</si>
  <si>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</si>
  <si>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</si>
  <si>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</si>
  <si>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</si>
  <si>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</si>
  <si>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</si>
  <si>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</si>
  <si>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</si>
  <si>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</si>
  <si>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</si>
  <si>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</si>
  <si>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</si>
  <si>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</si>
  <si>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</si>
  <si>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</si>
  <si>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</si>
  <si>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</si>
  <si>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</si>
  <si>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</si>
  <si>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</si>
  <si>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</si>
  <si>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</si>
  <si>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</si>
  <si>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</si>
  <si>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</si>
  <si>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</si>
  <si>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</si>
  <si>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</si>
  <si>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</si>
  <si>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</si>
  <si>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</si>
  <si>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</si>
  <si>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</si>
  <si>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</si>
  <si>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</si>
  <si>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</si>
  <si>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</si>
  <si>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</si>
  <si>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</si>
  <si>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</si>
  <si>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</si>
  <si>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</si>
  <si>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</si>
  <si>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</si>
  <si>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</si>
  <si>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</si>
  <si>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</si>
  <si>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</si>
  <si>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</si>
  <si>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</si>
  <si>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</si>
  <si>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</si>
  <si>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</si>
  <si>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</si>
  <si>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</si>
  <si>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</si>
  <si>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</si>
  <si>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</si>
  <si>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</si>
  <si>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</si>
  <si>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</si>
  <si>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</si>
  <si>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</si>
  <si>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</si>
  <si>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</si>
  <si>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</si>
  <si>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</si>
  <si>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</si>
  <si>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</si>
  <si>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</si>
  <si>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</si>
  <si>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</si>
  <si>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</si>
  <si>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</si>
  <si>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</si>
  <si>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</si>
  <si>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</si>
  <si>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</si>
  <si>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</si>
  <si>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</si>
  <si>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</si>
  <si>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</si>
  <si>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</si>
  <si>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</si>
  <si>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</si>
  <si>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</si>
  <si>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</si>
  <si>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</si>
  <si>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</si>
  <si>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</si>
  <si>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</si>
  <si>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</si>
  <si>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</si>
  <si>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</si>
  <si>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</si>
  <si>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</si>
  <si>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</si>
  <si>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</si>
  <si>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</si>
  <si>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</si>
  <si>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</si>
  <si>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</si>
  <si>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</si>
  <si>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</si>
  <si>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</si>
  <si>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</si>
  <si>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</si>
  <si>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</si>
  <si>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</si>
  <si>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</si>
  <si>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</si>
  <si>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</si>
  <si>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</si>
  <si>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</si>
  <si>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</si>
  <si>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</si>
  <si>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</si>
  <si>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</si>
  <si>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</si>
  <si>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</si>
  <si>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</si>
  <si>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</si>
  <si>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</si>
  <si>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</si>
  <si>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</si>
  <si>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</si>
  <si>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</si>
  <si>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</si>
  <si>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</si>
  <si>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</si>
  <si>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</si>
  <si>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</si>
  <si>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</si>
  <si>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</si>
  <si>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</si>
  <si>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</si>
  <si>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</si>
  <si>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</si>
  <si>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</si>
  <si>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</si>
  <si>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</si>
  <si>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</si>
  <si>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</si>
  <si>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</si>
  <si>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</si>
  <si>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</si>
  <si>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</si>
  <si>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</si>
  <si>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</si>
  <si>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</si>
  <si>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</si>
  <si>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</si>
  <si>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</si>
  <si>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</si>
  <si>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</si>
  <si>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</si>
  <si>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</si>
  <si>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</si>
  <si>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</si>
  <si>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</si>
  <si>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</si>
  <si>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</si>
  <si>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</si>
  <si>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</si>
  <si>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</si>
  <si>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</si>
  <si>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</si>
  <si>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</si>
  <si>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</si>
  <si>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</si>
  <si>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</si>
  <si>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</si>
  <si>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</si>
  <si>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</si>
  <si>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</si>
  <si>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</si>
  <si>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</si>
  <si>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</si>
  <si>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</si>
  <si>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</si>
  <si>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</si>
  <si>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</si>
  <si>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</si>
  <si>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</si>
  <si>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</si>
  <si>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</si>
  <si>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</si>
  <si>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</si>
  <si>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</si>
  <si>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</si>
  <si>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</si>
  <si>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</si>
  <si>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</si>
  <si>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</si>
  <si>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</si>
  <si>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</si>
  <si>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</si>
  <si>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</si>
  <si>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</si>
  <si>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</si>
  <si>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</si>
  <si>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</si>
  <si>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</si>
  <si>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</si>
  <si>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</si>
  <si>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</si>
  <si>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</si>
  <si>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</si>
  <si>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</si>
  <si>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</si>
  <si>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</si>
  <si>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</si>
  <si>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</si>
  <si>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</si>
  <si>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</si>
  <si>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</si>
  <si>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</si>
  <si>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</si>
  <si>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</si>
  <si>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</si>
  <si>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</si>
  <si>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</si>
  <si>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</si>
  <si>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</si>
  <si>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</si>
  <si>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</si>
  <si>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</si>
  <si>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</si>
  <si>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</si>
  <si>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</si>
  <si>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</si>
  <si>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</si>
  <si>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</si>
  <si>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</si>
  <si>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</si>
  <si>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</si>
  <si>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</si>
  <si>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</si>
  <si>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</si>
  <si>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</si>
  <si>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</si>
  <si>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</si>
  <si>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</si>
  <si>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</si>
  <si>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</si>
  <si>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</si>
  <si>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</si>
  <si>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</si>
  <si>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</si>
  <si>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</si>
  <si>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</si>
  <si>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</si>
  <si>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</si>
  <si>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</si>
  <si>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</si>
  <si>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</si>
  <si>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</si>
  <si>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</si>
  <si>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</si>
  <si>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</si>
  <si>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</si>
  <si>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</si>
  <si>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</si>
  <si>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</si>
  <si>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</si>
  <si>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</si>
  <si>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</si>
  <si>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</si>
  <si>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</si>
  <si>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</si>
  <si>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</si>
  <si>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</si>
  <si>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</si>
  <si>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</si>
  <si>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</si>
  <si>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</si>
  <si>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</si>
  <si>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</si>
  <si>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</si>
  <si>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</si>
  <si>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</si>
  <si>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</si>
  <si>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</si>
  <si>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</si>
  <si>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</si>
  <si>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</si>
  <si>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</si>
  <si>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</si>
  <si>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</si>
  <si>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</si>
  <si>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</si>
  <si>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</si>
  <si>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</si>
  <si>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</si>
  <si>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</si>
  <si>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</si>
  <si>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</si>
  <si>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</si>
  <si>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</si>
  <si>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</si>
  <si>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</si>
  <si>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</si>
  <si>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</si>
  <si>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</si>
  <si>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</si>
  <si>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</si>
  <si>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</si>
  <si>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</si>
  <si>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</si>
  <si>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</si>
  <si>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</si>
  <si>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</si>
  <si>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</si>
  <si>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</si>
  <si>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</si>
  <si>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</si>
  <si>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</si>
  <si>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</si>
  <si>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</si>
  <si>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</si>
  <si>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</si>
  <si>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</si>
  <si>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</si>
  <si>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</si>
  <si>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</si>
  <si>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</si>
  <si>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</si>
  <si>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</si>
  <si>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</si>
  <si>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</si>
  <si>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</si>
  <si>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</si>
  <si>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</si>
  <si>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</si>
  <si>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</si>
  <si>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</si>
  <si>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</si>
  <si>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</si>
  <si>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</si>
  <si>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</si>
  <si>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</si>
  <si>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</si>
  <si>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</si>
  <si>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</si>
  <si>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</si>
  <si>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</si>
  <si>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</si>
  <si>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</si>
  <si>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</si>
  <si>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</si>
  <si>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</si>
  <si>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</si>
  <si>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</si>
  <si>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</si>
  <si>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</si>
  <si>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</si>
  <si>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</si>
  <si>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</si>
  <si>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</si>
  <si>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</si>
  <si>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</si>
  <si>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</si>
  <si>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</si>
  <si>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</si>
  <si>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</si>
  <si>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</si>
  <si>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</si>
  <si>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</si>
  <si>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</si>
  <si>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</si>
  <si>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</si>
  <si>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</si>
  <si>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</si>
  <si>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</si>
  <si>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</si>
  <si>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</si>
  <si>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</si>
  <si>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</si>
  <si>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</si>
  <si>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</si>
  <si>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</si>
  <si>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</si>
  <si>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</si>
  <si>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</si>
  <si>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</si>
  <si>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</si>
  <si>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</si>
  <si>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</si>
  <si>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</si>
  <si>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</si>
  <si>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</si>
  <si>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</si>
  <si>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</si>
  <si>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</si>
  <si>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</si>
  <si>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</si>
  <si>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</si>
  <si>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</si>
  <si>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</si>
  <si>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</si>
  <si>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</si>
  <si>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</si>
  <si>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</si>
  <si>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</si>
  <si>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</si>
  <si>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</si>
  <si>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</si>
  <si>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</si>
  <si>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</si>
  <si>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</si>
  <si>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</si>
  <si>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</si>
  <si>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</si>
  <si>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</si>
  <si>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</si>
  <si>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</si>
  <si>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</si>
  <si>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</si>
  <si>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</si>
  <si>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</si>
  <si>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</si>
  <si>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</si>
  <si>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</si>
  <si>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</si>
  <si>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</si>
  <si>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</si>
  <si>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</si>
  <si>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</si>
  <si>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</si>
  <si>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</si>
  <si>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</si>
  <si>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</si>
  <si>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</si>
  <si>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</si>
  <si>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</si>
  <si>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</si>
  <si>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</si>
  <si>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</si>
  <si>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</si>
  <si>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</si>
  <si>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</si>
  <si>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</si>
  <si>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</si>
  <si>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</si>
  <si>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</si>
  <si>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</si>
  <si>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</si>
  <si>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</si>
  <si>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</si>
  <si>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</si>
  <si>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</si>
  <si>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</si>
  <si>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</si>
  <si>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</si>
  <si>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</si>
  <si>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</si>
  <si>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</si>
  <si>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</si>
  <si>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</si>
  <si>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</si>
  <si>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</si>
  <si>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</si>
  <si>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</si>
  <si>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</si>
  <si>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</si>
  <si>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</si>
  <si>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</si>
  <si>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</si>
  <si>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</si>
  <si>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</si>
  <si>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</si>
  <si>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</si>
  <si>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</si>
  <si>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</si>
  <si>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</si>
  <si>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</si>
  <si>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</si>
  <si>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</si>
  <si>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</si>
  <si>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</si>
  <si>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</si>
  <si>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</si>
  <si>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</si>
  <si>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</si>
  <si>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</si>
  <si>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</si>
  <si>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</si>
  <si>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</si>
  <si>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</si>
  <si>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</si>
  <si>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</si>
  <si>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</si>
  <si>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</si>
  <si>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</si>
  <si>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</si>
  <si>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</si>
  <si>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</si>
  <si>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</si>
  <si>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</si>
  <si>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</si>
  <si>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</si>
  <si>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</si>
  <si>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</si>
  <si>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</si>
  <si>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</si>
  <si>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</si>
  <si>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</si>
  <si>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</si>
  <si>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</si>
  <si>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</si>
  <si>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</si>
  <si>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</si>
  <si>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</si>
  <si>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</si>
  <si>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</si>
  <si>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</si>
  <si>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</si>
  <si>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</si>
  <si>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</si>
  <si>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</si>
  <si>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</si>
  <si>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</si>
  <si>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</si>
  <si>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</si>
  <si>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</si>
  <si>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</si>
  <si>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</si>
  <si>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</si>
  <si>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</si>
  <si>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</si>
  <si>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</si>
  <si>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</si>
  <si>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</si>
  <si>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</si>
  <si>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</si>
  <si>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</si>
  <si>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</si>
  <si>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</si>
  <si>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</si>
  <si>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</si>
  <si>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</si>
  <si>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</si>
  <si>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</si>
  <si>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</si>
  <si>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</si>
  <si>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</si>
  <si>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</si>
  <si>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</si>
  <si>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</si>
  <si>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</si>
  <si>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</si>
  <si>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</si>
  <si>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</si>
  <si>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</si>
  <si>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</si>
  <si>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</si>
  <si>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</si>
  <si>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</si>
  <si>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</si>
  <si>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</si>
  <si>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</si>
  <si>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</si>
  <si>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</si>
  <si>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</si>
  <si>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</si>
  <si>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</si>
  <si>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</si>
  <si>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</si>
  <si>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</si>
  <si>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</si>
  <si>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</si>
  <si>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</si>
  <si>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</si>
  <si>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</si>
  <si>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</si>
  <si>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</si>
  <si>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</si>
  <si>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</si>
  <si>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</si>
  <si>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</si>
  <si>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</si>
  <si>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</si>
  <si>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</si>
  <si>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</si>
  <si>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</si>
  <si>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</si>
  <si>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</si>
  <si>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</si>
  <si>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</si>
  <si>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</si>
  <si>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</si>
  <si>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</si>
  <si>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</si>
  <si>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</si>
  <si>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</si>
  <si>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</si>
  <si>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</si>
  <si>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</si>
  <si>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</si>
  <si>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</si>
  <si>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</si>
  <si>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</si>
  <si>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</si>
  <si>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</si>
  <si>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</si>
  <si>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</si>
  <si>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</si>
  <si>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</si>
  <si>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</si>
  <si>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</si>
  <si>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</si>
  <si>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</si>
  <si>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</si>
  <si>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</si>
  <si>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</si>
  <si>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</si>
  <si>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</si>
  <si>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</si>
  <si>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</si>
  <si>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</si>
  <si>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</si>
  <si>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</si>
  <si>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</si>
  <si>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</si>
  <si>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</si>
  <si>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</si>
  <si>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</si>
  <si>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</si>
  <si>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</si>
  <si>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</si>
  <si>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</si>
  <si>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</si>
  <si>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</si>
  <si>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</si>
  <si>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</si>
  <si>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</si>
  <si>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</si>
  <si>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</si>
  <si>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</si>
  <si>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</si>
  <si>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</si>
  <si>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</si>
  <si>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</si>
  <si>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</si>
  <si>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</si>
  <si>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</si>
  <si>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</si>
  <si>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</si>
  <si>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</si>
  <si>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</si>
  <si>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</si>
  <si>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</si>
  <si>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</si>
  <si>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</si>
  <si>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</si>
  <si>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</si>
  <si>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</si>
  <si>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</si>
  <si>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</si>
  <si>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</si>
  <si>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</si>
  <si>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</si>
  <si>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</si>
  <si>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</si>
  <si>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</si>
  <si>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</si>
  <si>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</si>
  <si>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</si>
  <si>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</si>
  <si>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</si>
  <si>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</si>
  <si>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</si>
  <si>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</si>
  <si>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</si>
  <si>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</si>
  <si>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</si>
  <si>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</si>
  <si>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</si>
  <si>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</si>
  <si>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</si>
  <si>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</si>
  <si>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</si>
  <si>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</si>
  <si>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</si>
  <si>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</si>
  <si>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</si>
  <si>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</si>
  <si>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</si>
  <si>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</si>
  <si>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</si>
  <si>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</si>
  <si>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</si>
  <si>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</si>
  <si>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</si>
  <si>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</si>
  <si>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</si>
  <si>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</si>
  <si>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</si>
  <si>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</si>
  <si>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</si>
  <si>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</si>
  <si>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</si>
  <si>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</si>
  <si>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</si>
  <si>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</si>
  <si>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</si>
  <si>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</si>
  <si>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</si>
  <si>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</si>
  <si>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</si>
  <si>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</si>
  <si>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</si>
  <si>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</si>
  <si>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</si>
  <si>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</si>
  <si>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</si>
  <si>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</si>
  <si>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</si>
  <si>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</si>
  <si>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</si>
  <si>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</si>
  <si>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</si>
  <si>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</si>
  <si>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</si>
  <si>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</si>
  <si>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</si>
  <si>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</si>
  <si>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</si>
  <si>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</si>
  <si>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</si>
  <si>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</si>
  <si>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</si>
  <si>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</si>
  <si>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</si>
  <si>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</si>
  <si>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</si>
  <si>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</si>
  <si>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</si>
  <si>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</si>
  <si>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</si>
  <si>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</si>
  <si>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</si>
  <si>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</si>
  <si>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</si>
  <si>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</si>
  <si>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</si>
  <si>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</si>
  <si>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</si>
  <si>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</si>
  <si>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</si>
  <si>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</si>
  <si>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</si>
  <si>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</si>
  <si>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</si>
  <si>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</si>
  <si>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</si>
  <si>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</si>
  <si>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</si>
  <si>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</si>
  <si>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</si>
  <si>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</si>
  <si>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</si>
  <si>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</si>
  <si>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</si>
  <si>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</si>
  <si>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</si>
  <si>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</si>
  <si>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</si>
  <si>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</si>
  <si>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</si>
  <si>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</si>
  <si>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</si>
  <si>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</si>
  <si>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</si>
  <si>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</si>
  <si>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</si>
  <si>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</si>
  <si>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</si>
  <si>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</si>
  <si>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</si>
  <si>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</si>
  <si>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</si>
  <si>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</si>
  <si>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</si>
  <si>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</si>
  <si>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</si>
  <si>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</si>
  <si>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</si>
  <si>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</si>
  <si>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</si>
  <si>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</si>
  <si>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</si>
  <si>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</si>
  <si>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</si>
  <si>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</si>
  <si>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</si>
  <si>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</si>
  <si>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</si>
  <si>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</si>
  <si>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</si>
  <si>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</si>
  <si>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</si>
  <si>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</si>
  <si>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</si>
  <si>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</si>
  <si>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</si>
  <si>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</si>
  <si>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</si>
  <si>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</si>
  <si>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</si>
  <si>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</si>
  <si>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</si>
  <si>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</si>
  <si>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</si>
  <si>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</si>
  <si>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</si>
  <si>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</si>
  <si>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</si>
  <si>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</si>
  <si>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</si>
  <si>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</si>
  <si>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</si>
  <si>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</si>
  <si>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</si>
  <si>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</si>
  <si>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</si>
  <si>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</si>
  <si>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</si>
  <si>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</si>
  <si>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</si>
  <si>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</si>
  <si>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</si>
  <si>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</si>
  <si>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</si>
  <si>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</si>
  <si>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</si>
  <si>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</si>
  <si>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</si>
  <si>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</si>
  <si>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</si>
  <si>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</si>
  <si>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</si>
  <si>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</si>
  <si>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</si>
  <si>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</si>
  <si>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</si>
  <si>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</si>
  <si>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</si>
  <si>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</si>
  <si>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</si>
  <si>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</si>
  <si>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</si>
  <si>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</si>
  <si>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</si>
  <si>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</si>
  <si>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</si>
  <si>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</si>
  <si>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</si>
  <si>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</si>
  <si>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</si>
  <si>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</si>
  <si>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</si>
  <si>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</si>
  <si>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</si>
  <si>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</si>
  <si>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</si>
  <si>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</si>
  <si>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</si>
  <si>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</si>
  <si>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</si>
  <si>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</si>
  <si>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</si>
  <si>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</si>
  <si>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</si>
  <si>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</si>
  <si>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</si>
  <si>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</si>
  <si>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</si>
  <si>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</si>
  <si>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</si>
  <si>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</si>
  <si>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</si>
  <si>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</si>
  <si>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</si>
  <si>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</si>
  <si>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</si>
  <si>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</si>
  <si>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</si>
  <si>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</si>
  <si>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</si>
  <si>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</si>
  <si>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</si>
  <si>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</si>
  <si>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</si>
  <si>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</si>
  <si>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</si>
  <si>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</si>
  <si>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</si>
  <si>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</si>
  <si>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</si>
  <si>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</si>
  <si>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</si>
  <si>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</si>
  <si>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</si>
  <si>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</si>
  <si>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</si>
  <si>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</si>
  <si>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</si>
  <si>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</si>
  <si>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</si>
  <si>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</si>
  <si>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</si>
  <si>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</si>
  <si>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</si>
  <si>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</si>
  <si>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</si>
  <si>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</si>
  <si>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</si>
  <si>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</si>
  <si>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</si>
  <si>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</si>
  <si>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</si>
  <si>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</si>
  <si>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</si>
  <si>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</si>
  <si>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</si>
  <si>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</si>
  <si>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</si>
  <si>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</si>
  <si>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</si>
  <si>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</si>
  <si>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</si>
  <si>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</si>
  <si>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</si>
  <si>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</si>
  <si>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</si>
  <si>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</si>
  <si>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</si>
  <si>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</si>
  <si>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</si>
  <si>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</si>
  <si>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</si>
  <si>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</si>
  <si>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</si>
  <si>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</si>
  <si>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</si>
  <si>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</si>
  <si>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</si>
  <si>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</si>
  <si>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</si>
  <si>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</si>
  <si>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</si>
  <si>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</si>
  <si>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</si>
  <si>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</si>
  <si>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</si>
  <si>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</si>
  <si>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</si>
  <si>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</si>
  <si>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</si>
  <si>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</si>
  <si>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</si>
  <si>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</si>
  <si>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</si>
  <si>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</si>
  <si>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</si>
  <si>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</si>
  <si>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</si>
  <si>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</si>
  <si>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</si>
  <si>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</si>
  <si>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</si>
  <si>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</si>
  <si>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</si>
  <si>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</si>
  <si>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</si>
  <si>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</si>
  <si>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</si>
  <si>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</si>
  <si>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</si>
  <si>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</si>
  <si>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</si>
  <si>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</si>
  <si>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</si>
  <si>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</si>
  <si>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</si>
  <si>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</si>
  <si>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</si>
  <si>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</si>
  <si>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</si>
  <si>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</si>
  <si>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</si>
  <si>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</si>
  <si>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</si>
  <si>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</si>
  <si>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</si>
  <si>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</si>
  <si>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</si>
  <si>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</si>
  <si>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</si>
  <si>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</si>
  <si>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</si>
  <si>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</si>
  <si>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</si>
  <si>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</si>
  <si>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</si>
  <si>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</si>
  <si>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</si>
  <si>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</si>
  <si>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</si>
  <si>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</si>
  <si>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</si>
  <si>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</si>
  <si>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</si>
  <si>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</si>
  <si>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</si>
  <si>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</si>
  <si>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</si>
  <si>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</si>
  <si>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</si>
  <si>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</si>
  <si>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</si>
  <si>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</si>
  <si>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</si>
  <si>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</si>
  <si>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</si>
  <si>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</si>
  <si>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</si>
  <si>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</si>
  <si>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</si>
  <si>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</si>
  <si>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</si>
  <si>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</si>
  <si>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</si>
  <si>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</si>
  <si>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</si>
  <si>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</si>
  <si>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</si>
  <si>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</si>
  <si>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</si>
  <si>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</si>
  <si>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</si>
  <si>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</si>
  <si>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</si>
  <si>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</si>
  <si>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</si>
  <si>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</si>
  <si>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</si>
  <si>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</si>
  <si>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</si>
  <si>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</si>
  <si>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</si>
  <si>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</si>
  <si>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</si>
  <si>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</si>
  <si>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</si>
  <si>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</si>
  <si>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</si>
  <si>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</si>
  <si>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</si>
  <si>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</si>
  <si>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</si>
  <si>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</si>
  <si>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</si>
  <si>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</si>
  <si>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</si>
  <si>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</si>
  <si>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</si>
  <si>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</si>
  <si>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</si>
  <si>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</si>
  <si>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</si>
  <si>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</si>
  <si>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</si>
  <si>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</si>
  <si>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</si>
  <si>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</si>
  <si>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</si>
  <si>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</si>
  <si>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</si>
  <si>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</si>
  <si>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</si>
  <si>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</si>
  <si>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</si>
  <si>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</si>
  <si>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</si>
  <si>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</si>
  <si>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</si>
  <si>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</si>
  <si>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</si>
  <si>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</si>
  <si>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</si>
  <si>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</si>
  <si>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</si>
  <si>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</si>
  <si>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</si>
  <si>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</si>
  <si>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</si>
  <si>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</si>
  <si>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</si>
  <si>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</si>
  <si>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</si>
  <si>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</si>
  <si>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</si>
  <si>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</si>
  <si>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</si>
  <si>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</si>
  <si>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</si>
  <si>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</si>
  <si>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</si>
  <si>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</si>
  <si>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</si>
  <si>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</si>
  <si>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</si>
  <si>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</si>
  <si>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</si>
  <si>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</si>
  <si>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</si>
  <si>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</si>
  <si>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</si>
  <si>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</si>
  <si>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</si>
  <si>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</si>
  <si>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</si>
  <si>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</si>
  <si>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</si>
  <si>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</si>
  <si>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</si>
  <si>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</si>
  <si>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</si>
  <si>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</si>
  <si>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</si>
  <si>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</si>
  <si>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</si>
  <si>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</si>
  <si>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</si>
  <si>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</si>
  <si>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</si>
  <si>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</si>
  <si>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</si>
  <si>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</si>
  <si>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</si>
  <si>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</si>
  <si>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</si>
  <si>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</si>
  <si>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</si>
  <si>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</si>
  <si>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</si>
  <si>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</si>
  <si>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</si>
  <si>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</si>
  <si>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</si>
  <si>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</si>
  <si>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</si>
  <si>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</si>
  <si>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</si>
  <si>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</si>
  <si>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</si>
  <si>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</si>
  <si>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</si>
  <si>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</si>
  <si>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</si>
  <si>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</si>
  <si>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</si>
  <si>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</si>
  <si>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</si>
  <si>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</si>
  <si>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</si>
  <si>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</si>
  <si>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</si>
  <si>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</si>
  <si>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</si>
  <si>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</si>
  <si>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</si>
  <si>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</si>
  <si>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</si>
  <si>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</si>
  <si>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</si>
  <si>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</si>
  <si>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</si>
  <si>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</si>
  <si>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</si>
  <si>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</si>
  <si>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</si>
  <si>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</si>
  <si>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</si>
  <si>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</si>
  <si>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</si>
  <si>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</si>
  <si>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</si>
  <si>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</si>
  <si>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</si>
  <si>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</si>
  <si>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</si>
  <si>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</si>
  <si>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</si>
  <si>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</si>
  <si>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</si>
  <si>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</si>
  <si>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</si>
  <si>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</si>
  <si>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</si>
  <si>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</si>
  <si>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</si>
  <si>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</si>
  <si>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</si>
  <si>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</si>
  <si>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</si>
  <si>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</si>
  <si>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</si>
  <si>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</si>
  <si>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</si>
  <si>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</si>
  <si>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</si>
  <si>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</si>
  <si>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</si>
  <si>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</si>
  <si>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</si>
  <si>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</si>
  <si>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</si>
  <si>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</si>
  <si>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</si>
  <si>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</si>
  <si>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</si>
  <si>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</si>
  <si>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</si>
  <si>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</si>
  <si>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</si>
  <si>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</si>
  <si>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</si>
  <si>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</si>
  <si>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</si>
  <si>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</si>
  <si>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</si>
  <si>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</si>
  <si>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</si>
  <si>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</si>
  <si>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</si>
  <si>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</si>
  <si>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</si>
  <si>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</si>
  <si>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</si>
  <si>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</si>
  <si>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</si>
  <si>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</si>
  <si>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</si>
  <si>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</si>
  <si>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</si>
  <si>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</si>
  <si>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</si>
  <si>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</si>
  <si>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</si>
  <si>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</si>
  <si>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</si>
  <si>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</si>
  <si>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</si>
  <si>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</si>
  <si>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</si>
  <si>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</si>
  <si>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</si>
  <si>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</si>
  <si>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</si>
  <si>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</si>
  <si>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</si>
  <si>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</si>
  <si>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</si>
  <si>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</si>
  <si>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</si>
  <si>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</si>
  <si>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</si>
  <si>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</si>
  <si>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</si>
  <si>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</si>
  <si>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</si>
  <si>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</si>
  <si>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</si>
  <si>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</si>
  <si>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</si>
  <si>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</si>
  <si>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</si>
  <si>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</si>
  <si>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</si>
  <si>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</si>
  <si>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</si>
  <si>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</si>
  <si>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</si>
  <si>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</si>
  <si>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</si>
  <si>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</si>
  <si>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</si>
  <si>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</si>
  <si>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</si>
  <si>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</si>
  <si>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</si>
  <si>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</si>
  <si>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</si>
  <si>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</si>
  <si>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</si>
  <si>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</si>
  <si>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</si>
  <si>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</si>
  <si>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</si>
  <si>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</si>
  <si>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</si>
  <si>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</si>
  <si>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</si>
  <si>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</si>
  <si>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</si>
  <si>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</si>
  <si>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</si>
  <si>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</si>
  <si>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</si>
  <si>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</si>
  <si>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</si>
  <si>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</si>
  <si>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</si>
  <si>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</si>
  <si>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</si>
  <si>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</si>
  <si>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</si>
  <si>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</si>
  <si>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</si>
  <si>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</si>
  <si>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</si>
  <si>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</si>
  <si>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</si>
  <si>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</si>
  <si>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</si>
  <si>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</si>
  <si>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</si>
  <si>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</si>
  <si>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</si>
  <si>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</si>
  <si>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</si>
  <si>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</si>
  <si>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</si>
  <si>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</si>
  <si>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</si>
  <si>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</si>
  <si>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</si>
  <si>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</si>
  <si>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</si>
  <si>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</si>
  <si>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</si>
  <si>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</si>
  <si>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</si>
  <si>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</si>
  <si>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</si>
  <si>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</si>
  <si>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</si>
  <si>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</si>
  <si>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</si>
  <si>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</si>
  <si>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</si>
  <si>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</si>
  <si>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</si>
  <si>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</si>
  <si>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</si>
  <si>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</si>
  <si>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</si>
  <si>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</si>
  <si>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</si>
  <si>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</si>
  <si>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</si>
  <si>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</si>
  <si>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</si>
  <si>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</si>
  <si>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</si>
  <si>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</si>
  <si>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</si>
  <si>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</si>
  <si>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</si>
  <si>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</si>
  <si>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</si>
  <si>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</si>
  <si>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</si>
  <si>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</si>
  <si>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</si>
  <si>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</si>
  <si>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</si>
  <si>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</si>
  <si>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</si>
  <si>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</si>
  <si>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</si>
  <si>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</si>
  <si>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</si>
  <si>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</si>
  <si>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</si>
  <si>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</si>
  <si>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</si>
  <si>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</si>
  <si>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</si>
  <si>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</si>
  <si>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</si>
  <si>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</si>
  <si>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</si>
  <si>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</si>
  <si>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</si>
  <si>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</si>
  <si>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</si>
  <si>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</si>
  <si>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</si>
  <si>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</si>
  <si>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</si>
  <si>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</si>
  <si>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</si>
  <si>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</si>
  <si>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</si>
  <si>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</si>
  <si>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</si>
  <si>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</si>
  <si>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</si>
  <si>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</si>
  <si>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</si>
  <si>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</si>
  <si>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</si>
  <si>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</si>
  <si>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</si>
  <si>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</si>
  <si>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</si>
  <si>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</si>
  <si>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</si>
  <si>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</si>
  <si>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</si>
  <si>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</si>
  <si>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</si>
  <si>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</si>
  <si>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</si>
  <si>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</si>
  <si>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</si>
  <si>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</si>
  <si>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</si>
  <si>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</si>
  <si>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</si>
  <si>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</si>
  <si>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</si>
  <si>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</si>
  <si>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</si>
  <si>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</si>
  <si>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</si>
  <si>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</si>
  <si>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</si>
  <si>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</si>
  <si>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</si>
  <si>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</si>
  <si>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</si>
  <si>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</si>
  <si>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</si>
  <si>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</si>
  <si>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</si>
  <si>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</si>
  <si>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</si>
  <si>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</si>
  <si>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</si>
  <si>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</si>
  <si>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</si>
  <si>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</si>
  <si>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</si>
  <si>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</si>
  <si>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</si>
  <si>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</si>
  <si>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</si>
  <si>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</si>
  <si>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</si>
  <si>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</si>
  <si>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</si>
  <si>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</si>
  <si>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</si>
  <si>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</si>
  <si>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</si>
  <si>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</si>
  <si>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</si>
  <si>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</si>
  <si>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</si>
  <si>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</si>
  <si>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</si>
  <si>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</si>
  <si>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</si>
  <si>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</si>
  <si>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</si>
  <si>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</si>
  <si>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</si>
  <si>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</si>
  <si>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</si>
  <si>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</si>
  <si>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</si>
  <si>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</si>
  <si>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</si>
  <si>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</si>
  <si>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</si>
  <si>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</si>
  <si>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</si>
  <si>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</si>
  <si>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</si>
  <si>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</si>
  <si>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</si>
  <si>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</si>
  <si>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</si>
  <si>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</si>
  <si>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</si>
  <si>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</si>
  <si>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</si>
  <si>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</si>
  <si>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</si>
  <si>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</si>
  <si>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</si>
  <si>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</si>
  <si>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</si>
  <si>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</si>
  <si>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</si>
  <si>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</si>
  <si>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</si>
  <si>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</si>
  <si>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</si>
  <si>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</si>
  <si>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</si>
  <si>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</si>
  <si>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</si>
  <si>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</si>
  <si>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</si>
  <si>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</si>
  <si>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</si>
  <si>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</si>
  <si>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</si>
  <si>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</si>
  <si>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</si>
  <si>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</si>
  <si>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</si>
  <si>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</si>
  <si>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</si>
  <si>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</si>
  <si>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</si>
  <si>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</si>
  <si>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</si>
  <si>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</si>
  <si>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</si>
  <si>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</si>
  <si>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</si>
  <si>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</si>
  <si>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</si>
  <si>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</si>
  <si>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</si>
  <si>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</si>
  <si>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</si>
  <si>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</si>
  <si>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</si>
  <si>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</si>
  <si>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</si>
  <si>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</si>
  <si>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</si>
  <si>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</si>
  <si>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</si>
  <si>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</si>
  <si>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</si>
  <si>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</si>
  <si>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</si>
  <si>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</si>
  <si>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</si>
  <si>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</si>
  <si>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</si>
  <si>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</si>
  <si>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</si>
  <si>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</si>
  <si>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</si>
  <si>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</si>
  <si>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</si>
  <si>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</si>
  <si>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</si>
  <si>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</si>
  <si>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</si>
  <si>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</si>
  <si>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</si>
  <si>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</si>
  <si>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</si>
  <si>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</si>
  <si>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</si>
  <si>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</si>
  <si>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</si>
  <si>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</si>
  <si>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</si>
  <si>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</si>
  <si>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</si>
  <si>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</si>
  <si>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</si>
  <si>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</si>
  <si>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</si>
  <si>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</si>
  <si>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</si>
  <si>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</si>
  <si>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</si>
  <si>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</si>
  <si>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</si>
  <si>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</si>
  <si>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</si>
  <si>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</si>
  <si>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</si>
  <si>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</si>
  <si>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</si>
  <si>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</si>
  <si>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</si>
  <si>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</si>
  <si>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</si>
  <si>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</si>
  <si>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</si>
  <si>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</si>
  <si>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</si>
  <si>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</si>
  <si>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</si>
  <si>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</si>
  <si>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</si>
  <si>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</si>
  <si>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</si>
  <si>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</si>
  <si>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</si>
  <si>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</si>
  <si>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</si>
  <si>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</si>
  <si>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</si>
  <si>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</si>
  <si>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</si>
  <si>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</si>
  <si>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</si>
  <si>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</si>
  <si>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</si>
  <si>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</si>
  <si>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</si>
  <si>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</si>
  <si>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</si>
  <si>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</si>
  <si>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</si>
  <si>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</si>
  <si>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</si>
  <si>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</si>
  <si>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</si>
  <si>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</si>
  <si>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</si>
  <si>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</si>
  <si>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</si>
  <si>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</si>
  <si>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</si>
  <si>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</si>
  <si>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</si>
  <si>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</si>
  <si>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</si>
  <si>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</si>
  <si>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</si>
  <si>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</si>
  <si>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</si>
  <si>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</si>
  <si>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</si>
  <si>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</si>
  <si>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</si>
  <si>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</si>
  <si>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</si>
  <si>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</si>
  <si>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</si>
  <si>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</si>
  <si>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</si>
  <si>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</si>
  <si>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</si>
  <si>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</si>
  <si>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</si>
  <si>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</si>
  <si>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</si>
  <si>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</si>
  <si>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</si>
  <si>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</si>
  <si>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</si>
  <si>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</si>
  <si>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</si>
  <si>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</si>
  <si>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</si>
  <si>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</si>
  <si>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</si>
  <si>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</si>
  <si>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</si>
  <si>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</si>
  <si>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</si>
  <si>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</si>
  <si>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</si>
  <si>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</si>
  <si>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</si>
  <si>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</si>
  <si>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</si>
  <si>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</si>
  <si>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</si>
  <si>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</si>
  <si>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</si>
  <si>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</si>
  <si>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</si>
  <si>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</si>
  <si>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</si>
  <si>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</si>
  <si>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</si>
  <si>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</si>
  <si>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</si>
  <si>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</si>
  <si>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</si>
  <si>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</si>
  <si>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</si>
  <si>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</si>
  <si>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</si>
  <si>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</si>
  <si>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</si>
  <si>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</si>
  <si>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</si>
  <si>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</si>
  <si>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</si>
  <si>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</si>
  <si>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</si>
  <si>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</si>
  <si>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</si>
  <si>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</si>
  <si>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</si>
  <si>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</si>
  <si>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</si>
  <si>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</si>
  <si>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</si>
  <si>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</si>
  <si>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</si>
  <si>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</si>
  <si>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</si>
  <si>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</si>
  <si>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</si>
  <si>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</si>
  <si>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</si>
  <si>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</si>
  <si>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</si>
  <si>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</si>
  <si>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</si>
  <si>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</si>
  <si>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</si>
  <si>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</si>
  <si>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</si>
  <si>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</si>
  <si>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</si>
  <si>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</si>
  <si>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</si>
  <si>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</si>
  <si>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</si>
  <si>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</si>
  <si>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</si>
  <si>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</si>
  <si>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</si>
  <si>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</si>
  <si>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</si>
  <si>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</si>
  <si>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</si>
  <si>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</si>
  <si>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</si>
  <si>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</si>
  <si>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</si>
  <si>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</si>
  <si>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</si>
  <si>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</si>
  <si>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</si>
  <si>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</si>
  <si>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</si>
  <si>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</si>
  <si>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</si>
  <si>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</si>
  <si>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</si>
  <si>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</si>
  <si>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</si>
  <si>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</si>
  <si>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</si>
  <si>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</si>
  <si>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</si>
  <si>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</si>
  <si>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</si>
  <si>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</si>
  <si>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</si>
  <si>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</si>
  <si>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</si>
  <si>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</si>
  <si>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</si>
  <si>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</si>
  <si>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</si>
  <si>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</si>
  <si>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</si>
  <si>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</si>
  <si>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</si>
  <si>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</si>
  <si>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</si>
  <si>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</si>
  <si>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</si>
  <si>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</si>
  <si>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</si>
  <si>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</si>
  <si>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</si>
  <si>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</si>
  <si>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</si>
  <si>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</si>
  <si>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</si>
  <si>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</si>
  <si>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</si>
  <si>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</si>
  <si>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</si>
  <si>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</si>
  <si>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</si>
  <si>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</si>
  <si>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</si>
  <si>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</si>
  <si>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</si>
  <si>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</si>
  <si>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</si>
  <si>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</si>
  <si>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</si>
  <si>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</si>
  <si>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</si>
  <si>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</si>
  <si>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</si>
  <si>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</si>
  <si>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</si>
  <si>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</si>
  <si>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</si>
  <si>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</si>
  <si>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</si>
  <si>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</si>
  <si>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</si>
  <si>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</si>
  <si>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</si>
  <si>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</si>
  <si>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</si>
  <si>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</si>
  <si>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</si>
  <si>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</si>
  <si>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</si>
  <si>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</si>
  <si>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</si>
  <si>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</si>
  <si>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</si>
  <si>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</si>
  <si>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</si>
  <si>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</si>
  <si>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</si>
  <si>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</si>
  <si>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</si>
  <si>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</si>
  <si>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</si>
  <si>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</si>
  <si>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</si>
  <si>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</si>
  <si>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</si>
  <si>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</si>
  <si>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</si>
  <si>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</si>
  <si>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</si>
  <si>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</si>
  <si>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</si>
  <si>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</si>
  <si>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</si>
  <si>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</si>
  <si>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</si>
  <si>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</si>
  <si>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</si>
  <si>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</si>
  <si>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</si>
  <si>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</si>
  <si>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</si>
  <si>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</si>
  <si>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</si>
  <si>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</si>
  <si>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</si>
  <si>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</si>
  <si>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</si>
  <si>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</si>
  <si>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</si>
  <si>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</si>
  <si>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</si>
  <si>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</si>
  <si>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</si>
  <si>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</si>
  <si>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</si>
  <si>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</si>
  <si>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</si>
  <si>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</si>
  <si>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</si>
  <si>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</si>
  <si>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</si>
  <si>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</si>
  <si>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</si>
  <si>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</si>
  <si>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</si>
  <si>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</si>
  <si>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</si>
  <si>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</si>
  <si>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</si>
  <si>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</si>
  <si>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</si>
  <si>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</si>
  <si>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</si>
  <si>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</si>
  <si>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</si>
  <si>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</si>
  <si>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</si>
  <si>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</si>
  <si>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</si>
  <si>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</si>
  <si>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</si>
  <si>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</si>
  <si>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</si>
  <si>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</si>
  <si>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</si>
  <si>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</si>
  <si>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</si>
  <si>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</si>
  <si>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</si>
  <si>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</si>
  <si>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</si>
  <si>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</si>
  <si>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</si>
  <si>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</si>
  <si>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</si>
  <si>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</si>
  <si>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</si>
  <si>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</si>
  <si>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</si>
  <si>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</si>
  <si>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</si>
  <si>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</si>
  <si>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</si>
  <si>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</si>
  <si>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</si>
  <si>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</si>
  <si>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</si>
  <si>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</si>
  <si>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</si>
  <si>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</si>
  <si>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</si>
  <si>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</si>
  <si>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</si>
  <si>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</si>
  <si>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</si>
  <si>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</si>
  <si>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</si>
  <si>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</si>
  <si>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</si>
  <si>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</si>
  <si>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</si>
  <si>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</si>
  <si>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</si>
  <si>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</si>
  <si>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</si>
  <si>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</si>
  <si>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</si>
  <si>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</si>
  <si>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</si>
  <si>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</si>
  <si>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</si>
  <si>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</si>
  <si>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</si>
  <si>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</si>
  <si>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</si>
  <si>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</si>
  <si>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</si>
  <si>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</si>
  <si>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</si>
  <si>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</si>
  <si>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</si>
  <si>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</si>
  <si>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</si>
  <si>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</si>
  <si>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</si>
  <si>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</si>
  <si>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</si>
  <si>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</si>
  <si>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</si>
  <si>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</si>
  <si>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</si>
  <si>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</si>
  <si>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</si>
  <si>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</si>
  <si>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</si>
  <si>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</si>
  <si>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</si>
  <si>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</si>
  <si>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</si>
  <si>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</si>
  <si>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</si>
  <si>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</si>
  <si>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</si>
  <si>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</si>
  <si>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</si>
  <si>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</si>
  <si>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</si>
  <si>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</si>
  <si>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</si>
  <si>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</si>
  <si>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</si>
  <si>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</si>
  <si>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</si>
  <si>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</si>
  <si>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</si>
  <si>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</si>
  <si>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</si>
  <si>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</si>
  <si>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</si>
  <si>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</si>
  <si>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</si>
  <si>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</si>
  <si>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</si>
  <si>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</si>
  <si>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</si>
  <si>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</si>
  <si>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</si>
  <si>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</si>
  <si>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</si>
  <si>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</si>
  <si>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</si>
  <si>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</si>
  <si>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</si>
  <si>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</si>
  <si>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</si>
  <si>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</si>
  <si>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</si>
  <si>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</si>
  <si>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</si>
  <si>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</si>
  <si>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</si>
  <si>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</si>
  <si>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</si>
  <si>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</si>
  <si>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</si>
  <si>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</si>
  <si>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</si>
  <si>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</si>
  <si>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</si>
  <si>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</si>
  <si>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</si>
  <si>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</si>
  <si>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</si>
  <si>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</si>
  <si>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</si>
  <si>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</si>
  <si>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</si>
  <si>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</si>
  <si>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</si>
  <si>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</si>
  <si>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</si>
  <si>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</si>
  <si>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</si>
  <si>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</si>
  <si>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</si>
  <si>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</si>
  <si>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</si>
  <si>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</si>
  <si>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</si>
  <si>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</si>
  <si>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</si>
  <si>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</si>
  <si>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</si>
  <si>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</si>
  <si>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</si>
  <si>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</si>
  <si>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</si>
  <si>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</si>
  <si>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</si>
  <si>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</si>
  <si>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</si>
  <si>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</si>
  <si>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</si>
  <si>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</si>
  <si>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</si>
  <si>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</si>
  <si>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</si>
  <si>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</si>
  <si>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</si>
  <si>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</si>
  <si>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</si>
  <si>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</si>
  <si>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</si>
  <si>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</si>
  <si>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</si>
  <si>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</si>
  <si>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</si>
  <si>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</si>
  <si>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</si>
  <si>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</si>
  <si>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</si>
  <si>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</si>
  <si>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</si>
  <si>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</si>
  <si>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</si>
  <si>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</si>
  <si>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</si>
  <si>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</si>
  <si>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</si>
  <si>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</si>
  <si>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</si>
  <si>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</si>
  <si>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</si>
  <si>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</si>
  <si>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</si>
  <si>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</si>
  <si>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</si>
  <si>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</si>
  <si>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</si>
  <si>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</si>
  <si>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</si>
  <si>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</si>
  <si>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</si>
  <si>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</si>
  <si>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</si>
  <si>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</si>
  <si>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</si>
  <si>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</si>
  <si>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</si>
  <si>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</si>
  <si>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</si>
  <si>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</si>
  <si>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</si>
  <si>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</si>
  <si>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</si>
  <si>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</si>
  <si>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</si>
  <si>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</si>
  <si>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</si>
  <si>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</si>
  <si>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</si>
  <si>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</si>
  <si>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</si>
  <si>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</si>
  <si>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</si>
  <si>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</si>
  <si>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</si>
  <si>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</si>
  <si>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</si>
  <si>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</si>
  <si>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</si>
  <si>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</si>
  <si>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</si>
  <si>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</si>
  <si>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</si>
  <si>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</si>
  <si>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</si>
  <si>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</si>
  <si>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</si>
  <si>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</si>
  <si>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</si>
  <si>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</si>
  <si>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</si>
  <si>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</si>
  <si>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</si>
  <si>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</si>
  <si>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</si>
  <si>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</si>
  <si>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</si>
  <si>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</si>
  <si>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</si>
  <si>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</si>
  <si>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</si>
  <si>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</si>
  <si>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</si>
  <si>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</si>
  <si>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</si>
  <si>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</si>
  <si>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</si>
  <si>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</si>
  <si>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</si>
  <si>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</si>
  <si>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</si>
  <si>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</si>
  <si>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</si>
  <si>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</si>
  <si>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</si>
  <si>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</si>
  <si>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</si>
  <si>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</si>
  <si>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</si>
  <si>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</si>
  <si>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</si>
  <si>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</si>
  <si>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</si>
  <si>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</si>
  <si>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</si>
  <si>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</si>
  <si>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</si>
  <si>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</si>
  <si>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</si>
  <si>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</si>
  <si>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</si>
  <si>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</si>
  <si>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</si>
  <si>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</si>
  <si>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</si>
  <si>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</si>
  <si>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</si>
  <si>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</si>
  <si>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</si>
  <si>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</si>
  <si>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</si>
  <si>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</si>
  <si>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</si>
  <si>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</si>
  <si>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</si>
  <si>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</si>
  <si>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</si>
  <si>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</si>
  <si>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</si>
  <si>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</si>
  <si>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</si>
  <si>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</si>
  <si>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</si>
  <si>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</si>
  <si>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</si>
  <si>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</si>
  <si>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</si>
  <si>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</si>
  <si>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</si>
  <si>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</si>
  <si>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</si>
  <si>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</si>
  <si>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</si>
  <si>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</si>
  <si>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</si>
  <si>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</si>
  <si>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</si>
  <si>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</si>
  <si>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</si>
  <si>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</si>
  <si>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</si>
  <si>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</si>
  <si>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</si>
  <si>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</si>
  <si>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</si>
  <si>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</si>
  <si>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</si>
  <si>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</si>
  <si>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</si>
  <si>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</si>
  <si>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</si>
  <si>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</si>
  <si>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</si>
  <si>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</si>
  <si>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</si>
  <si>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</si>
  <si>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</si>
  <si>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</si>
  <si>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</si>
  <si>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</si>
  <si>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</si>
  <si>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</si>
  <si>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</si>
  <si>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</si>
  <si>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</si>
  <si>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</si>
  <si>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</si>
  <si>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</si>
  <si>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</si>
  <si>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</si>
  <si>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</si>
  <si>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</si>
  <si>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</si>
  <si>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</si>
  <si>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</si>
  <si>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</si>
  <si>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</si>
  <si>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</si>
  <si>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</si>
  <si>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</si>
  <si>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</si>
  <si>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</si>
  <si>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</si>
  <si>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</si>
  <si>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</si>
  <si>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</si>
  <si>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</si>
  <si>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</si>
  <si>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</si>
  <si>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</si>
  <si>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</si>
  <si>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</si>
  <si>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</si>
  <si>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</si>
  <si>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</si>
  <si>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</si>
  <si>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</si>
  <si>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</si>
  <si>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</si>
  <si>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</si>
  <si>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</si>
  <si>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</si>
  <si>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</si>
  <si>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</si>
  <si>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</si>
  <si>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</si>
  <si>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</si>
  <si>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</si>
  <si>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</si>
  <si>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</si>
  <si>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</si>
  <si>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</si>
  <si>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</si>
  <si>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</si>
  <si>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</si>
  <si>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</si>
  <si>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</si>
  <si>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</si>
  <si>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</si>
  <si>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</si>
  <si>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</si>
  <si>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</si>
  <si>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</si>
  <si>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</si>
  <si>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</si>
  <si>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</si>
  <si>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</si>
  <si>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</si>
  <si>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</si>
  <si>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</si>
  <si>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</si>
  <si>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</si>
  <si>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</si>
  <si>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</si>
  <si>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</si>
  <si>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</si>
  <si>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</si>
  <si>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</si>
  <si>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</si>
  <si>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</si>
  <si>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</si>
  <si>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</si>
  <si>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</si>
  <si>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</si>
  <si>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</si>
  <si>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</si>
  <si>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</si>
  <si>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</si>
  <si>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</si>
  <si>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</si>
  <si>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</si>
  <si>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</si>
  <si>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</si>
  <si>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</si>
  <si>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</si>
  <si>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</si>
  <si>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</si>
  <si>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</si>
  <si>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</si>
  <si>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</si>
  <si>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</si>
  <si>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</si>
  <si>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</si>
  <si>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</si>
  <si>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</si>
  <si>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</si>
  <si>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</si>
  <si>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</si>
  <si>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</si>
  <si>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</si>
  <si>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</si>
  <si>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</si>
  <si>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</si>
  <si>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</si>
  <si>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</si>
  <si>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</si>
  <si>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</si>
  <si>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</si>
  <si>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</si>
  <si>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</si>
  <si>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</si>
  <si>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</si>
  <si>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</si>
  <si>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</si>
  <si>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</si>
  <si>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</si>
  <si>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</si>
  <si>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</si>
  <si>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</si>
  <si>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</si>
  <si>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</si>
  <si>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</si>
  <si>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</si>
  <si>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</si>
  <si>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</si>
  <si>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</si>
  <si>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</si>
  <si>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</si>
  <si>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</si>
  <si>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</si>
  <si>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</si>
  <si>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</si>
  <si>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</si>
  <si>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</si>
  <si>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</si>
  <si>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</si>
  <si>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</si>
  <si>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</si>
  <si>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</si>
  <si>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</si>
  <si>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</si>
  <si>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</si>
  <si>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</si>
  <si>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</si>
  <si>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</si>
  <si>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</si>
  <si>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</si>
  <si>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</si>
  <si>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</si>
  <si>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</si>
  <si>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</si>
  <si>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</si>
  <si>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</si>
  <si>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</si>
  <si>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</si>
  <si>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</si>
  <si>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</si>
  <si>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</si>
  <si>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</si>
  <si>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</si>
  <si>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</si>
  <si>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</si>
  <si>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</si>
  <si>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</si>
  <si>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</si>
  <si>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</si>
  <si>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</si>
  <si>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</si>
  <si>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</si>
  <si>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</si>
  <si>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</si>
  <si>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</si>
  <si>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</si>
  <si>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</si>
  <si>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</si>
  <si>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</si>
  <si>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</si>
  <si>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</si>
  <si>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</si>
  <si>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</si>
  <si>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</si>
  <si>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</si>
  <si>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</si>
  <si>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</si>
  <si>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</si>
  <si>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</si>
  <si>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</si>
  <si>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</si>
  <si>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</si>
  <si>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</si>
  <si>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</si>
  <si>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</si>
  <si>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</si>
  <si>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</si>
  <si>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</si>
  <si>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</si>
  <si>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</si>
  <si>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</si>
  <si>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</si>
  <si>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</si>
  <si>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</si>
  <si>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</si>
  <si>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</si>
  <si>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</si>
  <si>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</si>
  <si>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</si>
  <si>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</si>
  <si>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</si>
  <si>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</si>
  <si>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</si>
  <si>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</si>
  <si>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</si>
  <si>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</si>
  <si>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</si>
  <si>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</si>
  <si>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</si>
  <si>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</si>
  <si>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</si>
  <si>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</si>
  <si>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</si>
  <si>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</si>
  <si>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</si>
  <si>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</si>
  <si>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</si>
  <si>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</si>
  <si>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</si>
  <si>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</si>
  <si>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</si>
  <si>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</si>
  <si>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</si>
  <si>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</si>
  <si>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</si>
  <si>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</si>
  <si>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</si>
  <si>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</si>
  <si>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</si>
  <si>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</si>
  <si>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</si>
  <si>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</si>
  <si>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</si>
  <si>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</si>
  <si>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</si>
  <si>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</si>
  <si>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</si>
  <si>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</si>
  <si>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</si>
  <si>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</si>
  <si>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</si>
  <si>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</si>
  <si>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</si>
  <si>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</si>
  <si>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</si>
  <si>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</si>
  <si>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</si>
  <si>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</si>
  <si>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</si>
  <si>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</si>
  <si>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</si>
  <si>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</si>
  <si>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</si>
  <si>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</si>
  <si>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</si>
  <si>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</si>
  <si>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</si>
  <si>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</si>
  <si>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</si>
  <si>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</si>
  <si>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</si>
  <si>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</si>
  <si>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</si>
  <si>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</si>
  <si>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</si>
  <si>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</si>
  <si>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</si>
  <si>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</si>
  <si>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</si>
  <si>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</si>
  <si>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</si>
  <si>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</si>
  <si>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</si>
  <si>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</si>
  <si>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</si>
  <si>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</si>
  <si>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</si>
  <si>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</si>
  <si>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</si>
  <si>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</si>
  <si>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</si>
  <si>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</si>
  <si>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</si>
  <si>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</si>
  <si>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</si>
  <si>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</si>
  <si>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</si>
  <si>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</si>
  <si>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</si>
  <si>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</si>
  <si>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</si>
  <si>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</si>
  <si>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</si>
  <si>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</si>
  <si>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</si>
  <si>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</si>
  <si>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</si>
  <si>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</si>
  <si>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</si>
  <si>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</si>
  <si>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</si>
  <si>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</si>
  <si>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</si>
  <si>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</si>
  <si>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</si>
  <si>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</si>
  <si>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</si>
  <si>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</si>
  <si>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</si>
  <si>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</si>
  <si>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</si>
  <si>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</si>
  <si>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</si>
  <si>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</si>
  <si>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</si>
  <si>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</si>
  <si>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</si>
  <si>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</si>
  <si>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</si>
  <si>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</si>
  <si>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</si>
  <si>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</si>
  <si>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</si>
  <si>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</si>
  <si>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</si>
  <si>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</si>
  <si>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</si>
  <si>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</si>
  <si>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</si>
  <si>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</si>
  <si>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</si>
  <si>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</si>
  <si>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</si>
  <si>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</si>
  <si>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</si>
  <si>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</si>
  <si>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</si>
  <si>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</si>
  <si>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</si>
  <si>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</si>
  <si>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</si>
  <si>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</si>
  <si>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</si>
  <si>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</si>
  <si>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</si>
  <si>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</si>
  <si>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</si>
  <si>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</si>
  <si>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</si>
  <si>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</si>
  <si>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</si>
  <si>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</si>
  <si>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</si>
  <si>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</si>
  <si>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</si>
  <si>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</si>
  <si>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</si>
  <si>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</si>
  <si>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</si>
  <si>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</si>
  <si>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</si>
  <si>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</si>
  <si>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</si>
  <si>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</si>
  <si>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</si>
  <si>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</si>
  <si>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</si>
  <si>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</si>
  <si>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</si>
  <si>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</si>
  <si>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</si>
  <si>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</si>
  <si>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</si>
  <si>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</si>
  <si>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</si>
  <si>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</si>
  <si>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</si>
  <si>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</si>
  <si>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</si>
  <si>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</si>
  <si>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</si>
  <si>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</si>
  <si>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</si>
  <si>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</si>
  <si>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</si>
  <si>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</si>
  <si>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</si>
  <si>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</si>
  <si>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</si>
  <si>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</si>
  <si>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</si>
  <si>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</si>
  <si>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</si>
  <si>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</si>
  <si>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</si>
  <si>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</si>
  <si>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</si>
  <si>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</si>
  <si>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</si>
  <si>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</si>
  <si>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</si>
  <si>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</si>
  <si>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</si>
  <si>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</si>
  <si>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</si>
  <si>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</si>
  <si>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</si>
  <si>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</si>
  <si>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</si>
  <si>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</si>
  <si>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</si>
  <si>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</si>
  <si>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</si>
  <si>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</si>
  <si>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</si>
  <si>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</si>
  <si>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</si>
  <si>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</si>
  <si>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</si>
  <si>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</si>
  <si>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</si>
  <si>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</si>
  <si>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</si>
  <si>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</si>
  <si>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</si>
  <si>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</si>
  <si>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</si>
  <si>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</si>
  <si>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</si>
  <si>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</si>
  <si>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</si>
  <si>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</si>
  <si>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</si>
  <si>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</si>
  <si>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</si>
  <si>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</si>
  <si>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</si>
  <si>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</si>
  <si>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</si>
  <si>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</si>
  <si>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</si>
  <si>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</si>
  <si>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</si>
  <si>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</si>
  <si>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</si>
  <si>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</si>
  <si>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</si>
  <si>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</si>
  <si>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</si>
  <si>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</si>
  <si>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</si>
  <si>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</si>
  <si>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</si>
  <si>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</si>
  <si>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</si>
  <si>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</si>
  <si>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</si>
  <si>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</si>
  <si>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</si>
  <si>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</si>
  <si>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</si>
  <si>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</si>
  <si>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</si>
  <si>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</si>
  <si>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</si>
  <si>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</si>
  <si>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</si>
  <si>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</si>
  <si>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</si>
  <si>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</si>
  <si>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</si>
  <si>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</si>
  <si>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</si>
  <si>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</si>
  <si>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</si>
  <si>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</si>
  <si>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</si>
  <si>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</si>
  <si>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</si>
  <si>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</si>
  <si>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</si>
  <si>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</si>
  <si>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</si>
  <si>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</si>
  <si>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</si>
  <si>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</si>
  <si>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</si>
  <si>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</si>
  <si>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</si>
  <si>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</si>
  <si>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</si>
  <si>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</si>
  <si>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</si>
  <si>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</si>
  <si>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</si>
  <si>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</si>
  <si>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</si>
  <si>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</si>
  <si>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</si>
  <si>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</si>
  <si>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</si>
  <si>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</si>
  <si>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</si>
  <si>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</si>
  <si>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</si>
  <si>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</si>
  <si>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</si>
  <si>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</si>
  <si>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</si>
  <si>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</si>
  <si>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</si>
  <si>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</si>
  <si>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</si>
  <si>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</si>
  <si>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</si>
  <si>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</si>
  <si>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</si>
  <si>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</si>
  <si>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</si>
  <si>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</si>
  <si>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</si>
  <si>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</si>
  <si>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</si>
  <si>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</si>
  <si>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</si>
  <si>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</si>
  <si>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</si>
  <si>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</si>
  <si>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</si>
  <si>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</si>
  <si>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</si>
  <si>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</si>
  <si>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</si>
  <si>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</si>
  <si>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</si>
  <si>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</si>
  <si>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</si>
  <si>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</si>
  <si>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</si>
  <si>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</si>
  <si>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</si>
  <si>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</si>
  <si>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</si>
  <si>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</si>
  <si>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</si>
  <si>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</si>
  <si>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</si>
  <si>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</si>
  <si>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</si>
  <si>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</si>
  <si>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</si>
  <si>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</si>
  <si>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</si>
  <si>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</si>
  <si>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</si>
  <si>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</si>
  <si>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</si>
  <si>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</si>
  <si>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</si>
  <si>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</si>
  <si>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</si>
  <si>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</si>
  <si>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</si>
  <si>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</si>
  <si>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</si>
  <si>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</si>
  <si>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</si>
  <si>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</si>
  <si>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</si>
  <si>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</si>
  <si>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</si>
  <si>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</si>
  <si>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</si>
  <si>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</si>
  <si>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</si>
  <si>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</si>
  <si>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</si>
  <si>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</si>
  <si>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</si>
  <si>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</si>
  <si>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</si>
  <si>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</si>
  <si>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</si>
  <si>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</si>
  <si>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</si>
  <si>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</si>
  <si>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</si>
  <si>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</si>
  <si>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</si>
  <si>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</si>
  <si>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</si>
  <si>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</si>
  <si>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</si>
  <si>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</si>
  <si>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</si>
  <si>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</si>
  <si>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</si>
  <si>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</si>
  <si>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</si>
  <si>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</si>
  <si>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</si>
  <si>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</si>
  <si>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</si>
  <si>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</si>
  <si>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</si>
  <si>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</si>
  <si>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</si>
  <si>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</si>
  <si>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</si>
  <si>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</si>
  <si>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</si>
  <si>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</si>
  <si>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</si>
  <si>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</si>
  <si>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</si>
  <si>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</si>
  <si>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</si>
  <si>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</si>
  <si>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</si>
  <si>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</si>
  <si>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</si>
  <si>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</si>
  <si>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</si>
  <si>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</si>
  <si>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</si>
  <si>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</si>
  <si>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</si>
  <si>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</si>
  <si>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</si>
  <si>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</si>
  <si>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</si>
  <si>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</si>
  <si>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</si>
  <si>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</si>
  <si>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</si>
  <si>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</si>
  <si>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</si>
  <si>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</si>
  <si>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</si>
  <si>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</si>
  <si>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</si>
  <si>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</si>
  <si>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</si>
  <si>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</si>
  <si>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</si>
  <si>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</si>
  <si>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</si>
  <si>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</si>
  <si>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</si>
  <si>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</si>
  <si>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</si>
  <si>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</si>
  <si>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</si>
  <si>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</si>
  <si>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</si>
  <si>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</si>
  <si>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</si>
  <si>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</si>
  <si>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</si>
  <si>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</si>
  <si>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</si>
  <si>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</si>
  <si>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</si>
  <si>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</si>
  <si>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</si>
  <si>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</si>
  <si>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</si>
  <si>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</si>
  <si>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</si>
  <si>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</si>
  <si>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</si>
  <si>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</si>
  <si>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</si>
  <si>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</si>
  <si>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</si>
  <si>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</si>
  <si>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</si>
  <si>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</si>
  <si>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</si>
  <si>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</si>
  <si>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</si>
  <si>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</si>
  <si>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</si>
  <si>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</si>
  <si>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</si>
  <si>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</si>
  <si>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</si>
  <si>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</si>
  <si>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</si>
  <si>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</si>
  <si>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</si>
  <si>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</si>
  <si>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</si>
  <si>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</si>
  <si>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</si>
  <si>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</si>
  <si>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</si>
  <si>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</si>
  <si>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</si>
  <si>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</si>
  <si>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</si>
  <si>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</si>
  <si>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</si>
  <si>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</si>
  <si>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</si>
  <si>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</si>
  <si>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</si>
  <si>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</si>
  <si>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</si>
  <si>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</si>
  <si>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</si>
  <si>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</si>
  <si>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</si>
  <si>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</si>
  <si>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</si>
  <si>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</si>
  <si>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</si>
  <si>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</si>
  <si>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</si>
  <si>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</si>
  <si>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</si>
  <si>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</si>
  <si>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</si>
  <si>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</si>
  <si>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</si>
  <si>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</si>
  <si>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</si>
  <si>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</si>
  <si>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</si>
  <si>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</si>
  <si>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</si>
  <si>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</si>
  <si>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</si>
  <si>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</si>
  <si>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</si>
  <si>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</si>
  <si>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</si>
  <si>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</si>
  <si>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</si>
  <si>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</si>
  <si>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</si>
  <si>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</si>
  <si>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</si>
  <si>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</si>
  <si>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</si>
  <si>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</si>
  <si>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</si>
  <si>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</si>
  <si>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</si>
  <si>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</si>
  <si>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</si>
  <si>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</si>
  <si>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</si>
  <si>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</si>
  <si>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</si>
  <si>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</si>
  <si>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</si>
  <si>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</si>
  <si>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</si>
  <si>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</si>
  <si>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</si>
  <si>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</si>
  <si>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</si>
  <si>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</si>
  <si>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</si>
  <si>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</si>
  <si>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</si>
  <si>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</si>
  <si>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</si>
  <si>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</si>
  <si>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</si>
  <si>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</si>
  <si>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</si>
  <si>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</si>
  <si>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</si>
  <si>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</si>
  <si>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</si>
  <si>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</si>
  <si>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</si>
  <si>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</si>
  <si>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</si>
  <si>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</si>
  <si>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</si>
  <si>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</si>
  <si>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</si>
  <si>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</si>
  <si>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</si>
  <si>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</si>
  <si>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</si>
  <si>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</si>
  <si>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</si>
  <si>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</si>
  <si>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</si>
  <si>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</si>
  <si>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</si>
  <si>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</si>
  <si>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</si>
  <si>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</si>
  <si>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</si>
  <si>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</si>
  <si>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</si>
  <si>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</si>
  <si>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</si>
  <si>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</si>
  <si>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</si>
  <si>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</si>
  <si>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</si>
  <si>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</si>
  <si>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</si>
  <si>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</si>
  <si>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</si>
  <si>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</si>
  <si>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</si>
  <si>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</si>
  <si>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</si>
  <si>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</si>
  <si>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</si>
  <si>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</si>
  <si>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</si>
  <si>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</si>
  <si>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</si>
  <si>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</si>
  <si>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</si>
  <si>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</si>
  <si>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</si>
  <si>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</si>
  <si>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</si>
  <si>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</si>
  <si>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</si>
  <si>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</si>
  <si>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</si>
  <si>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</si>
  <si>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</si>
  <si>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</si>
  <si>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</si>
  <si>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</si>
  <si>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</si>
  <si>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</si>
  <si>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</si>
  <si>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</si>
  <si>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</si>
  <si>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</si>
  <si>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</si>
  <si>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</si>
  <si>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</si>
  <si>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</si>
  <si>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</si>
  <si>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</si>
  <si>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</si>
  <si>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</si>
  <si>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</si>
  <si>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</si>
  <si>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</si>
  <si>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</si>
  <si>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</si>
  <si>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</si>
  <si>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</si>
  <si>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</si>
  <si>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</si>
  <si>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</si>
  <si>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</si>
  <si>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</si>
  <si>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</si>
  <si>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</si>
  <si>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</si>
  <si>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</si>
  <si>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</si>
  <si>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</si>
  <si>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</si>
  <si>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</si>
  <si>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</si>
  <si>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</si>
  <si>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</si>
  <si>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</si>
  <si>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</si>
  <si>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</si>
  <si>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</si>
  <si>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</si>
  <si>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</si>
  <si>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</si>
  <si>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</si>
  <si>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</si>
  <si>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</si>
  <si>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</si>
  <si>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</si>
  <si>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</si>
  <si>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</si>
  <si>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</si>
  <si>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</si>
  <si>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</si>
  <si>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</si>
  <si>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</si>
  <si>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</si>
  <si>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</si>
  <si>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</si>
  <si>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</si>
  <si>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</si>
  <si>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</si>
  <si>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</si>
  <si>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</si>
  <si>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</si>
  <si>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</si>
  <si>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</si>
  <si>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</si>
  <si>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</si>
  <si>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</si>
  <si>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</si>
  <si>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</si>
  <si>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</si>
  <si>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</si>
  <si>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</si>
  <si>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</si>
  <si>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</si>
  <si>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</si>
  <si>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</si>
  <si>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</si>
  <si>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</si>
  <si>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</si>
  <si>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</si>
  <si>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</si>
  <si>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</si>
  <si>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</si>
  <si>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</si>
  <si>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</si>
  <si>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</si>
  <si>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</si>
  <si>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</si>
  <si>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</si>
  <si>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</si>
  <si>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</si>
  <si>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</si>
  <si>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</si>
  <si>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</si>
  <si>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</si>
  <si>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</si>
  <si>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</si>
  <si>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</si>
  <si>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</si>
  <si>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</si>
  <si>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</si>
  <si>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</si>
  <si>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</si>
  <si>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</si>
  <si>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</si>
  <si>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</si>
  <si>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</si>
  <si>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</si>
  <si>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</si>
  <si>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</si>
  <si>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</si>
  <si>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</si>
  <si>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</si>
  <si>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</si>
  <si>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</si>
  <si>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</si>
  <si>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</si>
  <si>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</si>
  <si>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</si>
  <si>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</si>
  <si>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</si>
  <si>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</si>
  <si>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</si>
  <si>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</si>
  <si>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</si>
  <si>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</si>
  <si>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</si>
  <si>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</si>
  <si>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</si>
  <si>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</si>
  <si>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</si>
  <si>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</si>
  <si>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</si>
  <si>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</si>
  <si>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</si>
  <si>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</si>
  <si>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</si>
  <si>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</si>
  <si>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</si>
  <si>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</si>
  <si>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</si>
  <si>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</si>
  <si>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</si>
  <si>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</si>
  <si>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</si>
  <si>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</si>
  <si>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</si>
  <si>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</si>
  <si>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</si>
  <si>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</si>
  <si>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</si>
  <si>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</si>
  <si>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</si>
  <si>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</si>
  <si>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</si>
  <si>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</si>
  <si>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</si>
  <si>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</si>
  <si>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</si>
  <si>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</si>
  <si>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</si>
  <si>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</si>
  <si>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</si>
  <si>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</si>
  <si>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</si>
  <si>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</si>
  <si>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</si>
  <si>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</si>
  <si>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</si>
  <si>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</si>
  <si>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</si>
  <si>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</si>
  <si>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</si>
  <si>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</si>
  <si>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</si>
  <si>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</si>
  <si>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</si>
  <si>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</si>
  <si>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</si>
  <si>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</si>
  <si>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</si>
  <si>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</si>
  <si>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</si>
  <si>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</si>
  <si>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</si>
  <si>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</si>
  <si>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</si>
  <si>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</si>
  <si>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</si>
  <si>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</si>
  <si>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</si>
  <si>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</si>
  <si>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</si>
  <si>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</si>
  <si>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</si>
  <si>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</si>
  <si>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</si>
  <si>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</si>
  <si>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</si>
  <si>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</si>
  <si>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</si>
  <si>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</si>
  <si>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</si>
  <si>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</si>
  <si>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</si>
  <si>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</si>
  <si>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</si>
  <si>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</si>
  <si>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</si>
  <si>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</si>
  <si>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</si>
  <si>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</si>
  <si>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</si>
  <si>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</si>
  <si>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</si>
  <si>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</si>
  <si>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</si>
  <si>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</si>
  <si>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</si>
  <si>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</si>
  <si>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</si>
  <si>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</si>
  <si>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</si>
  <si>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</si>
  <si>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</si>
  <si>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</si>
  <si>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</si>
  <si>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</si>
  <si>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</si>
  <si>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</si>
  <si>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</si>
  <si>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</si>
  <si>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</si>
  <si>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</si>
  <si>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</si>
  <si>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</si>
  <si>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</si>
  <si>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</si>
  <si>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</si>
  <si>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</si>
  <si>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</si>
  <si>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</si>
  <si>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</si>
  <si>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</si>
  <si>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</si>
  <si>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</si>
  <si>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</si>
  <si>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</si>
  <si>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</si>
  <si>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</si>
  <si>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</si>
  <si>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</si>
  <si>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</si>
  <si>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</si>
  <si>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</si>
  <si>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</si>
  <si>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</si>
  <si>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</si>
  <si>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</si>
  <si>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</si>
  <si>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</si>
  <si>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</si>
  <si>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</si>
  <si>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</si>
  <si>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</si>
  <si>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</si>
  <si>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</si>
  <si>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</si>
  <si>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</si>
  <si>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</si>
  <si>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</si>
  <si>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</si>
  <si>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</si>
  <si>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</si>
  <si>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</si>
  <si>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</si>
  <si>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</si>
  <si>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</si>
  <si>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</si>
  <si>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</si>
  <si>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</si>
  <si>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</si>
  <si>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</si>
  <si>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</si>
  <si>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</si>
  <si>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</si>
  <si>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</si>
  <si>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</si>
  <si>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</si>
  <si>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</si>
  <si>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</si>
  <si>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</si>
  <si>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</si>
  <si>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</si>
  <si>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</si>
  <si>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</si>
  <si>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</si>
  <si>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</si>
  <si>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</si>
  <si>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</si>
  <si>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</si>
  <si>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</si>
  <si>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</si>
  <si>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</si>
  <si>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</si>
  <si>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</si>
  <si>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</si>
  <si>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</si>
  <si>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</si>
  <si>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</si>
  <si>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</si>
  <si>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</si>
  <si>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</si>
  <si>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</si>
  <si>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</si>
  <si>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</si>
  <si>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</si>
  <si>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</si>
  <si>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</si>
  <si>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</si>
  <si>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</si>
  <si>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</si>
  <si>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</si>
  <si>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</si>
  <si>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</si>
  <si>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</si>
  <si>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</si>
  <si>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</si>
  <si>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</si>
  <si>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</si>
  <si>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</si>
  <si>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</si>
  <si>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</si>
  <si>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</si>
  <si>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</si>
  <si>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</si>
  <si>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</si>
  <si>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</si>
  <si>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</si>
  <si>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</si>
  <si>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</si>
  <si>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</si>
  <si>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</si>
  <si>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</si>
  <si>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</si>
  <si>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</si>
  <si>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</si>
  <si>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</si>
  <si>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</si>
  <si>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</si>
  <si>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</si>
  <si>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</si>
  <si>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</si>
  <si>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</si>
  <si>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</si>
  <si>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</si>
  <si>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</si>
  <si>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</si>
  <si>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</si>
  <si>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</si>
  <si>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</si>
  <si>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</si>
  <si>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</si>
  <si>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</si>
  <si>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</si>
  <si>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</si>
  <si>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</si>
  <si>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</si>
  <si>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</si>
  <si>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</si>
  <si>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</si>
  <si>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</si>
  <si>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</si>
  <si>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</si>
  <si>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</si>
  <si>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</si>
  <si>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</si>
  <si>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</si>
  <si>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</si>
  <si>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</si>
  <si>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</si>
  <si>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</si>
  <si>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</si>
  <si>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</si>
  <si>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</si>
  <si>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</si>
  <si>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</si>
  <si>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</si>
  <si>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</si>
  <si>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</si>
  <si>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</si>
  <si>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</si>
  <si>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</si>
  <si>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</si>
  <si>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</si>
  <si>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</si>
  <si>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</si>
  <si>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</si>
  <si>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</si>
  <si>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</si>
  <si>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</si>
  <si>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</si>
  <si>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</si>
  <si>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</si>
  <si>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</si>
  <si>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</si>
  <si>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</si>
  <si>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</si>
  <si>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</si>
  <si>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</si>
  <si>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</si>
  <si>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</si>
  <si>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</si>
  <si>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</si>
  <si>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</si>
  <si>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</si>
  <si>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</si>
  <si>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</si>
  <si>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</si>
  <si>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</si>
  <si>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</si>
  <si>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</si>
  <si>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</si>
  <si>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</si>
  <si>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</si>
  <si>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</si>
  <si>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</si>
  <si>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</si>
  <si>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</si>
  <si>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</si>
  <si>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</si>
  <si>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</si>
  <si>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</si>
  <si>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</si>
  <si>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</si>
  <si>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</si>
  <si>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</si>
  <si>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</si>
  <si>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</si>
  <si>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</si>
  <si>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</si>
  <si>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</si>
  <si>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</si>
  <si>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</si>
  <si>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</si>
  <si>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</si>
  <si>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</si>
  <si>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</si>
  <si>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</si>
  <si>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</si>
  <si>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</si>
  <si>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</si>
  <si>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</si>
  <si>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</si>
  <si>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</si>
  <si>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</si>
  <si>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</si>
  <si>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</si>
  <si>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</si>
  <si>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</si>
  <si>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</si>
  <si>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</si>
  <si>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</si>
  <si>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</si>
  <si>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</si>
  <si>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</si>
  <si>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</si>
  <si>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</si>
  <si>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</si>
  <si>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</si>
  <si>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</si>
  <si>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</si>
  <si>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</si>
  <si>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</si>
  <si>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</si>
  <si>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</si>
  <si>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</si>
  <si>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</si>
  <si>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</si>
  <si>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</si>
  <si>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</si>
  <si>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</si>
  <si>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</si>
  <si>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</si>
  <si>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</si>
  <si>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</si>
  <si>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</si>
  <si>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</si>
  <si>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</si>
  <si>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</si>
  <si>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</si>
  <si>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</si>
  <si>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</si>
  <si>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</si>
  <si>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</si>
  <si>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</si>
  <si>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</si>
  <si>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</si>
  <si>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</si>
  <si>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</si>
  <si>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</si>
  <si>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</si>
  <si>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</si>
  <si>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</si>
  <si>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</si>
  <si>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</si>
  <si>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</si>
  <si>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</si>
  <si>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</si>
  <si>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</si>
  <si>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</si>
  <si>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</si>
  <si>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</si>
  <si>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</si>
  <si>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</si>
  <si>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</si>
  <si>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</si>
  <si>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</si>
  <si>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</si>
  <si>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</si>
  <si>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</si>
  <si>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</si>
  <si>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</si>
  <si>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</si>
  <si>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</si>
  <si>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</si>
  <si>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</si>
  <si>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</si>
  <si>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</si>
  <si>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</si>
  <si>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</si>
  <si>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</si>
  <si>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</si>
  <si>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</si>
  <si>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</si>
  <si>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</si>
  <si>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</si>
  <si>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</si>
  <si>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</si>
  <si>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</si>
  <si>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</si>
  <si>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</si>
  <si>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</si>
  <si>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</si>
  <si>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</si>
  <si>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</si>
  <si>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</si>
  <si>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</si>
  <si>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</si>
  <si>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</si>
  <si>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</si>
  <si>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</si>
  <si>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</si>
  <si>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</si>
  <si>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</si>
  <si>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</si>
  <si>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</si>
  <si>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</si>
  <si>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</si>
  <si>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</si>
  <si>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</si>
  <si>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</si>
  <si>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</si>
  <si>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</si>
  <si>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</si>
  <si>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</si>
  <si>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</si>
  <si>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</si>
  <si>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</si>
  <si>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</si>
  <si>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</si>
  <si>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</si>
  <si>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</si>
  <si>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</si>
  <si>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</si>
  <si>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</si>
  <si>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</si>
  <si>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</si>
  <si>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</si>
  <si>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</si>
  <si>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</si>
  <si>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</si>
  <si>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</si>
  <si>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</si>
  <si>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</si>
  <si>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</si>
  <si>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</si>
  <si>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</si>
  <si>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</si>
  <si>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</si>
  <si>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</si>
  <si>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</si>
  <si>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</si>
  <si>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</si>
  <si>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</si>
  <si>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</si>
  <si>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</si>
  <si>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</si>
  <si>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</si>
  <si>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</si>
  <si>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</si>
  <si>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</si>
  <si>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</si>
  <si>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</si>
  <si>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</si>
  <si>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</si>
  <si>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</si>
  <si>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</si>
  <si>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</si>
  <si>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</si>
  <si>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</si>
  <si>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</si>
  <si>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</si>
  <si>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</si>
  <si>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</si>
  <si>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</si>
  <si>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</si>
  <si>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</si>
  <si>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</si>
  <si>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</si>
  <si>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</si>
  <si>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</si>
  <si>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</si>
  <si>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</si>
  <si>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</si>
  <si>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</si>
  <si>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</si>
  <si>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</si>
  <si>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</si>
  <si>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</si>
  <si>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</si>
  <si>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</si>
  <si>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</si>
  <si>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</si>
  <si>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</si>
  <si>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</si>
  <si>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</si>
  <si>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</si>
  <si>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</si>
  <si>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</si>
  <si>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</si>
  <si>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</si>
  <si>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</si>
  <si>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</si>
  <si>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</si>
  <si>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</si>
  <si>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</si>
  <si>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</si>
  <si>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</si>
  <si>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</si>
  <si>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</si>
  <si>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</si>
  <si>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</si>
  <si>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</si>
  <si>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</si>
  <si>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</si>
  <si>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</si>
  <si>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</si>
  <si>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</si>
  <si>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</si>
  <si>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</si>
  <si>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</si>
  <si>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</si>
  <si>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</si>
  <si>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</si>
  <si>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</si>
  <si>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</si>
  <si>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</si>
  <si>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</si>
  <si>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</si>
  <si>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</si>
  <si>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</si>
  <si>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</si>
  <si>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</si>
  <si>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</si>
  <si>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</si>
  <si>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</si>
  <si>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</si>
  <si>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</si>
  <si>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</si>
  <si>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</si>
  <si>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</si>
  <si>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</si>
  <si>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</si>
  <si>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</si>
  <si>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</si>
  <si>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</si>
  <si>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</si>
  <si>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</si>
  <si>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</si>
  <si>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</si>
  <si>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</si>
  <si>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</si>
  <si>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</si>
  <si>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</si>
  <si>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</si>
  <si>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</si>
  <si>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</si>
  <si>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</si>
  <si>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</si>
  <si>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</si>
  <si>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</si>
  <si>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</si>
  <si>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</si>
  <si>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</si>
  <si>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</si>
  <si>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</si>
  <si>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</si>
  <si>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</si>
  <si>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</si>
  <si>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</si>
  <si>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</si>
  <si>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</si>
  <si>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</si>
  <si>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</si>
  <si>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</si>
  <si>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</si>
  <si>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</si>
  <si>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</si>
  <si>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</si>
  <si>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</si>
  <si>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</si>
  <si>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</si>
  <si>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</si>
  <si>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</si>
  <si>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</si>
  <si>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</si>
  <si>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</si>
  <si>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</si>
  <si>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</si>
  <si>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</si>
  <si>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</si>
  <si>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</si>
  <si>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</si>
  <si>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</si>
  <si>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</si>
  <si>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</si>
  <si>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</si>
  <si>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</si>
  <si>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</si>
  <si>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</si>
  <si>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</si>
  <si>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</si>
  <si>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</si>
  <si>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</si>
  <si>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</si>
  <si>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</si>
  <si>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</si>
  <si>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</si>
  <si>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</si>
  <si>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</si>
  <si>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</si>
  <si>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</si>
  <si>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</si>
  <si>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</si>
  <si>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</si>
  <si>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</si>
  <si>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</si>
  <si>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</si>
  <si>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</si>
  <si>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</si>
  <si>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</si>
  <si>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</si>
  <si>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</si>
  <si>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</si>
  <si>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</si>
  <si>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</si>
  <si>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</si>
  <si>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</si>
  <si>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</si>
  <si>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</si>
  <si>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</si>
  <si>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</si>
  <si>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</si>
  <si>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</si>
  <si>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</si>
  <si>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</si>
  <si>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</si>
  <si>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</si>
  <si>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</si>
  <si>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</si>
  <si>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</si>
  <si>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</si>
  <si>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</si>
  <si>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</si>
  <si>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</si>
  <si>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</si>
  <si>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</si>
  <si>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</si>
  <si>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</si>
  <si>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</si>
  <si>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</si>
  <si>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</si>
  <si>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</si>
  <si>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</si>
  <si>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</si>
  <si>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</si>
  <si>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</si>
  <si>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</si>
  <si>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</si>
  <si>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</si>
  <si>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</si>
  <si>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</si>
  <si>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</si>
  <si>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</si>
  <si>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</si>
  <si>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</si>
  <si>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</si>
  <si>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</si>
  <si>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</si>
  <si>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</si>
  <si>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</si>
  <si>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</si>
  <si>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</si>
  <si>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</si>
  <si>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</si>
  <si>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</si>
  <si>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</si>
  <si>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</si>
  <si>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</si>
  <si>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</si>
  <si>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</si>
  <si>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</si>
  <si>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</si>
  <si>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</si>
  <si>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</si>
  <si>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</si>
  <si>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</si>
  <si>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</si>
  <si>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</si>
  <si>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</si>
  <si>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</si>
  <si>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</si>
  <si>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</si>
  <si>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</si>
  <si>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</si>
  <si>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</si>
  <si>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</si>
  <si>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</si>
  <si>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</si>
  <si>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</si>
  <si>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</si>
  <si>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</si>
  <si>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</si>
  <si>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</si>
  <si>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</si>
  <si>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</si>
  <si>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</si>
  <si>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</si>
  <si>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</si>
  <si>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</si>
  <si>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</si>
  <si>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</si>
  <si>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</si>
  <si>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</si>
  <si>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</si>
  <si>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</si>
  <si>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</si>
  <si>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</si>
  <si>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</si>
  <si>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</si>
  <si>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</si>
  <si>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</si>
  <si>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</si>
  <si>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</si>
  <si>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</si>
  <si>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</si>
  <si>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</si>
  <si>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</si>
  <si>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</si>
  <si>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</si>
  <si>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</si>
  <si>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</si>
  <si>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</si>
  <si>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</si>
  <si>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</si>
  <si>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</si>
  <si>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</si>
  <si>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</si>
  <si>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</si>
  <si>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</si>
  <si>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</si>
  <si>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</si>
  <si>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</si>
  <si>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</si>
  <si>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</si>
  <si>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</si>
  <si>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</si>
  <si>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</si>
  <si>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</si>
  <si>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</si>
  <si>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</si>
  <si>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</si>
  <si>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</si>
  <si>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</si>
  <si>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</si>
  <si>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</si>
  <si>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</si>
  <si>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</si>
  <si>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</si>
  <si>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</si>
  <si>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</si>
  <si>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</si>
  <si>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</si>
  <si>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</si>
  <si>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</si>
  <si>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</si>
  <si>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</si>
  <si>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</si>
  <si>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</si>
  <si>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</si>
  <si>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</si>
  <si>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</si>
  <si>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</si>
  <si>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</si>
  <si>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</si>
  <si>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</si>
  <si>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</si>
  <si>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</si>
  <si>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</si>
  <si>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</si>
  <si>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</si>
  <si>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</si>
  <si>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</si>
  <si>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</si>
  <si>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</si>
  <si>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</si>
  <si>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</si>
  <si>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</si>
  <si>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</si>
  <si>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</si>
  <si>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</si>
  <si>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</si>
  <si>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</si>
  <si>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</si>
  <si>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</si>
  <si>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</si>
  <si>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</si>
  <si>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</si>
  <si>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</si>
  <si>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</si>
  <si>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</si>
  <si>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</si>
  <si>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</si>
  <si>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</si>
  <si>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</si>
  <si>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</si>
  <si>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</si>
  <si>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</si>
  <si>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</si>
  <si>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</si>
  <si>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</si>
  <si>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</si>
  <si>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</si>
  <si>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</si>
  <si>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</si>
  <si>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</si>
  <si>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</si>
  <si>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</si>
  <si>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</si>
  <si>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</si>
  <si>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</si>
  <si>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</si>
  <si>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</si>
  <si>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</si>
  <si>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</si>
  <si>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</si>
  <si>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</si>
  <si>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</si>
  <si>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</si>
  <si>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</si>
  <si>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</si>
  <si>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</si>
  <si>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</si>
  <si>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</si>
  <si>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</si>
  <si>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</si>
  <si>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</si>
  <si>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</si>
  <si>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</si>
  <si>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</si>
  <si>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</si>
  <si>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</si>
  <si>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</si>
  <si>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</si>
  <si>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</si>
  <si>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</si>
  <si>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</si>
  <si>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</si>
  <si>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</si>
  <si>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</si>
  <si>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</si>
  <si>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</si>
  <si>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</si>
  <si>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</si>
  <si>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</si>
  <si>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</si>
  <si>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</si>
  <si>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</si>
  <si>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</si>
  <si>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</si>
  <si>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</si>
  <si>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</si>
  <si>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</si>
  <si>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</si>
  <si>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</si>
  <si>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</si>
  <si>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</si>
  <si>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</si>
  <si>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</si>
  <si>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</si>
  <si>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</si>
  <si>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</si>
  <si>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</si>
  <si>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</si>
  <si>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</si>
  <si>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</si>
  <si>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</si>
  <si>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</si>
  <si>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</si>
  <si>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</si>
  <si>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</si>
  <si>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</si>
  <si>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</si>
  <si>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</si>
  <si>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</si>
  <si>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</si>
  <si>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</si>
  <si>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</si>
  <si>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</si>
  <si>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</si>
  <si>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</si>
  <si>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</si>
  <si>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</si>
  <si>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</si>
  <si>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</si>
  <si>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</si>
  <si>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</si>
  <si>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</si>
  <si>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</si>
  <si>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</si>
  <si>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</si>
  <si>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</si>
  <si>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</si>
  <si>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</si>
  <si>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</si>
  <si>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</si>
  <si>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</si>
  <si>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</si>
  <si>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</si>
  <si>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</si>
  <si>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</si>
  <si>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</si>
  <si>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</si>
  <si>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</si>
  <si>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</si>
  <si>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</si>
  <si>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</si>
  <si>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</si>
  <si>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</si>
  <si>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</si>
  <si>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</si>
  <si>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</si>
  <si>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</si>
  <si>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</si>
  <si>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</si>
  <si>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</si>
  <si>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</si>
  <si>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</si>
  <si>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</si>
  <si>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</si>
  <si>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</si>
  <si>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</si>
  <si>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</si>
  <si>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</si>
  <si>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</si>
  <si>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</si>
  <si>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</si>
  <si>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</si>
  <si>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</si>
  <si>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</si>
  <si>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</si>
  <si>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</si>
  <si>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</si>
  <si>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</si>
  <si>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</si>
  <si>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</si>
  <si>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</si>
  <si>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</si>
  <si>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</si>
  <si>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</si>
  <si>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</si>
  <si>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</si>
  <si>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</si>
  <si>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</si>
  <si>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</si>
  <si>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</si>
  <si>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</si>
  <si>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</si>
  <si>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</si>
  <si>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</si>
  <si>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</si>
  <si>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</si>
  <si>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</si>
  <si>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</si>
  <si>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</si>
  <si>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</si>
  <si>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</si>
  <si>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</si>
  <si>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</si>
  <si>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</si>
  <si>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</si>
  <si>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</si>
  <si>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</si>
  <si>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</si>
  <si>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</si>
  <si>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</si>
  <si>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</si>
  <si>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</si>
  <si>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</si>
  <si>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</si>
  <si>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</si>
  <si>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</si>
  <si>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</si>
  <si>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</si>
  <si>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</si>
  <si>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</si>
  <si>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</si>
  <si>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</si>
  <si>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</si>
  <si>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</si>
  <si>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</si>
  <si>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</si>
  <si>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</si>
  <si>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</si>
  <si>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</si>
  <si>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</si>
  <si>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</si>
  <si>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</si>
  <si>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</si>
  <si>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</si>
  <si>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</si>
  <si>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</si>
  <si>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</si>
  <si>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</si>
  <si>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</si>
  <si>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</si>
  <si>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</si>
  <si>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</si>
  <si>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</si>
  <si>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</si>
  <si>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</si>
  <si>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</si>
  <si>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</si>
  <si>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</si>
  <si>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</si>
  <si>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</si>
  <si>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</si>
  <si>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</si>
  <si>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</si>
  <si>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</si>
  <si>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</si>
  <si>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</si>
  <si>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</si>
  <si>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</si>
  <si>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</si>
  <si>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</si>
  <si>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</si>
  <si>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</si>
  <si>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</si>
  <si>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</si>
  <si>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</si>
  <si>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</si>
  <si>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</si>
  <si>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</si>
  <si>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</si>
  <si>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</si>
  <si>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</si>
  <si>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</si>
  <si>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</si>
  <si>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</si>
  <si>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</si>
  <si>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</si>
  <si>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</si>
  <si>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</si>
  <si>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</si>
  <si>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</si>
  <si>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</si>
  <si>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</si>
  <si>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</si>
  <si>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</si>
  <si>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</si>
  <si>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</si>
  <si>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</si>
  <si>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</si>
  <si>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</si>
  <si>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</si>
  <si>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</si>
  <si>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</si>
  <si>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</si>
  <si>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</si>
  <si>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</si>
  <si>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</si>
  <si>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</si>
  <si>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</si>
  <si>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</si>
  <si>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</si>
  <si>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</si>
  <si>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</si>
  <si>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</si>
  <si>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</si>
  <si>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</si>
  <si>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</si>
  <si>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</si>
  <si>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</si>
  <si>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</si>
  <si>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</si>
  <si>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</si>
  <si>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</si>
  <si>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</si>
  <si>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</si>
  <si>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</si>
  <si>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</si>
  <si>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</si>
  <si>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</si>
  <si>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</si>
  <si>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</si>
  <si>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</si>
  <si>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</si>
  <si>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</si>
  <si>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</si>
  <si>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</si>
  <si>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</si>
  <si>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</si>
  <si>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</si>
  <si>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</si>
  <si>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</si>
  <si>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</si>
  <si>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</si>
  <si>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</si>
  <si>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</si>
  <si>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</si>
  <si>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</si>
  <si>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</si>
  <si>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</si>
  <si>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</si>
  <si>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</si>
  <si>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</si>
  <si>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</si>
  <si>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</si>
  <si>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</si>
  <si>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</si>
  <si>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</si>
  <si>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</si>
  <si>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</si>
  <si>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</si>
  <si>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</si>
  <si>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</si>
  <si>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</si>
  <si>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</si>
  <si>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</si>
  <si>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</si>
  <si>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</si>
  <si>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</si>
  <si>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</si>
  <si>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</si>
  <si>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</si>
  <si>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</si>
  <si>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</si>
  <si>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</si>
  <si>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</si>
  <si>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</si>
  <si>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</si>
  <si>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</si>
  <si>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</si>
  <si>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</si>
  <si>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</si>
  <si>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</si>
  <si>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</si>
  <si>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</si>
  <si>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</si>
  <si>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</si>
  <si>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</si>
  <si>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</si>
  <si>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</si>
  <si>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</si>
  <si>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</si>
  <si>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</si>
  <si>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</si>
  <si>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</si>
  <si>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</si>
  <si>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</si>
  <si>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</si>
  <si>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</si>
  <si>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</si>
  <si>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</si>
  <si>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</si>
  <si>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</si>
  <si>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</si>
  <si>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</si>
  <si>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</si>
  <si>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</si>
  <si>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</si>
  <si>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</si>
  <si>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</si>
  <si>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</si>
  <si>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</si>
  <si>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</si>
  <si>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</si>
  <si>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</si>
  <si>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</si>
  <si>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</si>
  <si>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</si>
  <si>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</si>
  <si>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</si>
  <si>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</si>
  <si>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</si>
  <si>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</si>
  <si>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</si>
  <si>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</si>
  <si>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</si>
  <si>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</si>
  <si>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</si>
  <si>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</si>
  <si>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</si>
  <si>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</si>
  <si>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</si>
  <si>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</si>
  <si>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</si>
  <si>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</si>
  <si>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</si>
  <si>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</si>
  <si>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</si>
  <si>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</si>
  <si>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</si>
  <si>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</si>
  <si>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</si>
  <si>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</si>
  <si>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</si>
  <si>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</si>
  <si>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</si>
  <si>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</si>
  <si>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</si>
  <si>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</si>
  <si>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</si>
  <si>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</si>
  <si>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</si>
  <si>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</si>
  <si>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</si>
  <si>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</si>
  <si>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</si>
  <si>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</si>
  <si>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</si>
  <si>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</si>
  <si>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</si>
  <si>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</si>
  <si>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</si>
  <si>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</si>
  <si>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</si>
  <si>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</si>
  <si>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</si>
  <si>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</si>
  <si>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</si>
  <si>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</si>
  <si>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</si>
  <si>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</si>
  <si>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</si>
  <si>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</si>
  <si>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</si>
  <si>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</si>
  <si>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</si>
  <si>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</si>
  <si>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</si>
  <si>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</si>
  <si>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</si>
  <si>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</si>
  <si>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</si>
  <si>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</si>
  <si>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</si>
  <si>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</si>
  <si>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</si>
  <si>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</si>
  <si>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</si>
  <si>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</si>
  <si>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</si>
  <si>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</si>
  <si>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</si>
  <si>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</si>
  <si>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</si>
  <si>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</si>
  <si>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</si>
  <si>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</si>
  <si>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</si>
  <si>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</si>
  <si>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</si>
  <si>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</si>
  <si>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</si>
  <si>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</si>
  <si>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</si>
  <si>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</si>
  <si>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</si>
  <si>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</si>
  <si>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</si>
  <si>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</si>
  <si>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</si>
  <si>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</si>
  <si>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</si>
  <si>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</si>
  <si>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</si>
  <si>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</si>
  <si>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</si>
  <si>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</si>
  <si>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</si>
  <si>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</si>
  <si>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</si>
  <si>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</si>
  <si>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</si>
  <si>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</si>
  <si>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</si>
  <si>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</si>
  <si>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</si>
  <si>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</si>
  <si>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</si>
  <si>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</si>
  <si>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</si>
  <si>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</si>
  <si>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</si>
  <si>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</si>
  <si>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</si>
  <si>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</si>
  <si>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</si>
  <si>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</si>
  <si>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</si>
  <si>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</si>
  <si>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</si>
  <si>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</si>
  <si>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</si>
  <si>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</si>
  <si>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</si>
  <si>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</si>
  <si>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</si>
  <si>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</si>
  <si>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</si>
  <si>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</si>
  <si>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</si>
  <si>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</si>
  <si>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</si>
  <si>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</si>
  <si>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</si>
  <si>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</si>
  <si>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</si>
  <si>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</si>
  <si>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</si>
  <si>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</si>
  <si>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</si>
  <si>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</si>
  <si>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</si>
  <si>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</si>
  <si>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</si>
  <si>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</si>
  <si>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</si>
  <si>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</si>
  <si>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</si>
  <si>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</si>
  <si>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</si>
  <si>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</si>
  <si>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</si>
  <si>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</si>
  <si>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</si>
  <si>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</si>
  <si>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</si>
  <si>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</si>
  <si>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</si>
  <si>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</si>
  <si>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</si>
  <si>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</si>
  <si>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</si>
  <si>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</si>
  <si>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</si>
  <si>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</si>
  <si>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</si>
  <si>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</si>
  <si>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</si>
  <si>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</si>
  <si>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</si>
  <si>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</si>
  <si>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</si>
  <si>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</si>
  <si>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</si>
  <si>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</si>
  <si>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</si>
  <si>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</si>
  <si>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</si>
  <si>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</si>
  <si>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</si>
  <si>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</si>
  <si>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</si>
  <si>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</si>
  <si>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</si>
  <si>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</si>
  <si>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</si>
  <si>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</si>
  <si>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</si>
  <si>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</si>
  <si>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</si>
  <si>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</si>
  <si>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</si>
  <si>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</si>
  <si>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</si>
  <si>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</si>
  <si>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</si>
  <si>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</si>
  <si>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</si>
  <si>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</si>
  <si>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</si>
  <si>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</si>
  <si>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</si>
  <si>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</si>
  <si>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</si>
  <si>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</si>
  <si>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</si>
  <si>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</si>
  <si>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</si>
  <si>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</si>
  <si>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</si>
  <si>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</si>
  <si>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</si>
  <si>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</si>
  <si>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</si>
  <si>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</si>
  <si>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</si>
  <si>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</si>
  <si>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</si>
  <si>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</si>
  <si>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</si>
  <si>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</si>
  <si>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</si>
  <si>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</si>
  <si>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</si>
  <si>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</si>
  <si>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</si>
  <si>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</si>
  <si>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</si>
  <si>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</si>
  <si>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</si>
  <si>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</si>
  <si>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</si>
  <si>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</si>
  <si>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</si>
  <si>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</si>
  <si>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</si>
  <si>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</si>
  <si>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</si>
  <si>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</si>
  <si>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</si>
  <si>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</si>
  <si>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</si>
  <si>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</si>
  <si>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</si>
  <si>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</si>
  <si>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</si>
  <si>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</si>
  <si>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</si>
  <si>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</si>
  <si>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</si>
  <si>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</si>
  <si>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</si>
  <si>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</si>
  <si>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</si>
  <si>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</si>
  <si>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</si>
  <si>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</si>
  <si>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</si>
  <si>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</si>
  <si>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</si>
  <si>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</si>
  <si>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</si>
  <si>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</si>
  <si>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</si>
  <si>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</si>
  <si>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</si>
  <si>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</si>
  <si>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</si>
  <si>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</si>
  <si>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</si>
  <si>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</si>
  <si>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</si>
  <si>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</si>
  <si>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</si>
  <si>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</si>
  <si>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</si>
  <si>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</si>
  <si>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</si>
  <si>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</si>
  <si>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</si>
  <si>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</si>
  <si>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</si>
  <si>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</si>
  <si>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</si>
  <si>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</si>
  <si>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</si>
  <si>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</si>
  <si>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</si>
  <si>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</si>
  <si>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</si>
  <si>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</si>
  <si>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</si>
  <si>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</si>
  <si>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</si>
  <si>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</si>
  <si>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</si>
  <si>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</si>
  <si>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</si>
  <si>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</si>
  <si>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</si>
  <si>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</si>
  <si>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</si>
  <si>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</si>
  <si>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</si>
  <si>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</si>
  <si>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</si>
  <si>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</si>
  <si>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</si>
  <si>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</si>
  <si>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</si>
  <si>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</si>
  <si>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</si>
  <si>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</si>
  <si>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</si>
  <si>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</si>
  <si>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</si>
  <si>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</si>
  <si>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</si>
  <si>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</si>
  <si>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</si>
  <si>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</si>
  <si>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</si>
  <si>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</si>
  <si>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</si>
  <si>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</si>
  <si>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</si>
  <si>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</si>
  <si>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</si>
  <si>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</si>
  <si>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</si>
  <si>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</si>
  <si>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</si>
  <si>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</si>
  <si>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</si>
  <si>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</si>
  <si>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</si>
  <si>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</si>
  <si>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</si>
  <si>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</si>
  <si>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</si>
  <si>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</si>
  <si>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</si>
  <si>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</si>
  <si>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</si>
  <si>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</si>
  <si>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</si>
  <si>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</si>
  <si>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</si>
  <si>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</si>
  <si>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</si>
  <si>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</si>
  <si>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</si>
  <si>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</si>
  <si>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</si>
  <si>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</si>
  <si>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</si>
  <si>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</si>
  <si>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</si>
  <si>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</si>
  <si>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</si>
  <si>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</si>
  <si>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</si>
  <si>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</si>
  <si>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</si>
  <si>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</si>
  <si>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</si>
  <si>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</si>
  <si>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</si>
  <si>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</si>
  <si>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</si>
  <si>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</si>
  <si>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</si>
  <si>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</si>
  <si>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</si>
  <si>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</si>
  <si>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</si>
  <si>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</si>
  <si>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</si>
  <si>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</si>
  <si>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</si>
  <si>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</si>
  <si>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</si>
  <si>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</si>
  <si>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</si>
  <si>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</si>
  <si>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</si>
  <si>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</si>
  <si>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</si>
  <si>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</si>
  <si>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</si>
  <si>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</si>
  <si>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</si>
  <si>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</si>
  <si>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</si>
  <si>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</si>
  <si>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</si>
  <si>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</si>
  <si>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</si>
  <si>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</si>
  <si>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</si>
  <si>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</si>
  <si>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</si>
  <si>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</si>
  <si>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</si>
  <si>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</si>
  <si>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</si>
  <si>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</si>
  <si>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</si>
  <si>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</si>
  <si>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</si>
  <si>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</si>
  <si>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</si>
  <si>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</si>
  <si>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</si>
  <si>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</si>
  <si>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</si>
  <si>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</si>
  <si>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</si>
  <si>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</si>
  <si>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</si>
  <si>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</si>
  <si>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</si>
  <si>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</si>
  <si>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</si>
  <si>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</si>
  <si>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</si>
  <si>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</si>
  <si>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</si>
  <si>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</si>
  <si>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</si>
  <si>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</si>
  <si>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</si>
  <si>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</si>
  <si>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</si>
  <si>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</si>
  <si>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</si>
  <si>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</si>
  <si>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</si>
  <si>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</si>
  <si>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</si>
  <si>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</si>
  <si>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</si>
  <si>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</si>
  <si>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</si>
  <si>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</si>
  <si>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</si>
  <si>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</si>
  <si>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</si>
  <si>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</si>
  <si>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</si>
  <si>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</si>
  <si>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</si>
  <si>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</si>
  <si>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</si>
  <si>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</si>
  <si>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</si>
  <si>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</si>
  <si>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</si>
  <si>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</si>
  <si>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</si>
  <si>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</si>
  <si>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</si>
  <si>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</si>
  <si>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</si>
  <si>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</si>
  <si>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</si>
  <si>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</si>
  <si>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</si>
  <si>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</si>
  <si>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</si>
  <si>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</si>
  <si>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</si>
  <si>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</si>
  <si>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</si>
  <si>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</si>
  <si>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</si>
  <si>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</si>
  <si>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</si>
  <si>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</si>
  <si>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</si>
  <si>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</si>
  <si>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</si>
  <si>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</si>
  <si>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</si>
  <si>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</si>
  <si>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</si>
  <si>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</si>
  <si>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</si>
  <si>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</si>
  <si>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</si>
  <si>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</si>
  <si>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</si>
  <si>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</si>
  <si>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</si>
  <si>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</si>
  <si>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</si>
  <si>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</si>
  <si>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</si>
  <si>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</si>
  <si>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</si>
  <si>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</si>
  <si>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</si>
  <si>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</si>
  <si>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</si>
  <si>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</si>
  <si>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</si>
  <si>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</si>
  <si>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</si>
  <si>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</si>
  <si>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</si>
  <si>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</si>
  <si>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</si>
  <si>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</si>
  <si>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</si>
  <si>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</si>
  <si>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</si>
  <si>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</si>
  <si>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</si>
  <si>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</si>
  <si>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</si>
  <si>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</si>
  <si>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</si>
  <si>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</si>
  <si>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</si>
  <si>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</si>
  <si>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</si>
  <si>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</si>
  <si>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</si>
  <si>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</si>
  <si>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</si>
  <si>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</si>
  <si>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</si>
  <si>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</si>
  <si>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</si>
  <si>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</si>
  <si>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</si>
  <si>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</si>
  <si>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</si>
  <si>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</si>
  <si>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</si>
  <si>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</si>
  <si>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</si>
  <si>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</si>
  <si>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</si>
  <si>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</si>
  <si>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</si>
  <si>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</si>
  <si>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</si>
  <si>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</si>
  <si>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</si>
  <si>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</si>
  <si>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</si>
  <si>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</si>
  <si>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</si>
  <si>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</si>
  <si>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</si>
  <si>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</si>
  <si>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</si>
  <si>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</si>
  <si>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</si>
  <si>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</si>
  <si>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</si>
  <si>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</si>
  <si>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</si>
  <si>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</si>
  <si>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</si>
  <si>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</si>
  <si>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</si>
  <si>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</si>
  <si>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</si>
  <si>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</si>
  <si>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</si>
  <si>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</si>
  <si>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</si>
  <si>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</si>
  <si>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</si>
  <si>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</si>
  <si>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</si>
  <si>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</si>
  <si>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</si>
  <si>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</si>
  <si>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</si>
  <si>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</si>
  <si>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</si>
  <si>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</si>
  <si>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</si>
  <si>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</si>
  <si>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</si>
  <si>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</si>
  <si>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</si>
  <si>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</si>
  <si>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</si>
  <si>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</si>
  <si>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</si>
  <si>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</si>
  <si>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</si>
  <si>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</si>
  <si>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</si>
  <si>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</si>
  <si>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</si>
  <si>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</si>
  <si>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</si>
  <si>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</si>
  <si>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</si>
  <si>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</si>
  <si>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</si>
  <si>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</si>
  <si>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</si>
  <si>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</si>
  <si>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</si>
  <si>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</si>
  <si>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</si>
  <si>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</si>
  <si>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</si>
  <si>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</si>
  <si>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</si>
  <si>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</si>
  <si>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</si>
  <si>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</si>
  <si>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</si>
  <si>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</si>
  <si>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</si>
  <si>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</si>
  <si>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</si>
  <si>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</si>
  <si>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</si>
  <si>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</si>
  <si>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</si>
  <si>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</si>
  <si>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</si>
  <si>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</si>
  <si>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</si>
  <si>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</si>
  <si>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</si>
  <si>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</si>
  <si>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</si>
  <si>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</si>
  <si>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</si>
  <si>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</si>
  <si>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</si>
  <si>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</si>
  <si>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</si>
  <si>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</si>
  <si>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</si>
  <si>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</si>
  <si>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</si>
  <si>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</si>
  <si>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</si>
  <si>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</si>
  <si>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</si>
  <si>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</si>
  <si>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</si>
  <si>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</si>
  <si>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</si>
  <si>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</si>
  <si>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</si>
  <si>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</si>
  <si>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</si>
  <si>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</si>
  <si>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</si>
  <si>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</si>
  <si>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</si>
  <si>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</si>
  <si>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</si>
  <si>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</si>
  <si>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</si>
  <si>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</si>
  <si>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</si>
  <si>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</si>
  <si>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</si>
  <si>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</si>
  <si>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</si>
  <si>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</si>
  <si>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</si>
  <si>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</si>
  <si>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</si>
  <si>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</si>
  <si>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</si>
  <si>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</si>
  <si>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</si>
  <si>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</si>
  <si>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</si>
  <si>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</si>
  <si>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</si>
  <si>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</si>
  <si>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</si>
  <si>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</si>
  <si>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</si>
  <si>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</si>
  <si>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</si>
  <si>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</si>
  <si>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</si>
  <si>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</si>
  <si>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</si>
  <si>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</si>
  <si>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</si>
  <si>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</si>
  <si>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</si>
  <si>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</si>
  <si>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</si>
  <si>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</si>
  <si>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</si>
  <si>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</si>
  <si>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</si>
  <si>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</si>
  <si>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</si>
  <si>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</si>
  <si>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</si>
  <si>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</si>
  <si>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</si>
  <si>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</si>
  <si>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</si>
  <si>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</si>
  <si>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</si>
  <si>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</si>
  <si>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</si>
  <si>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</si>
  <si>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</si>
  <si>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</si>
  <si>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</si>
  <si>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</si>
  <si>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</si>
  <si>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</si>
  <si>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</si>
  <si>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</si>
  <si>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</si>
  <si>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</si>
  <si>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</si>
  <si>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</si>
  <si>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</si>
  <si>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</si>
  <si>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</si>
  <si>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</si>
  <si>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</si>
  <si>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</si>
  <si>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</si>
  <si>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</si>
  <si>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</si>
  <si>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</si>
  <si>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</si>
  <si>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</si>
  <si>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</si>
  <si>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</si>
  <si>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</si>
  <si>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</si>
  <si>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</si>
  <si>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</si>
  <si>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</si>
  <si>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</si>
  <si>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</si>
  <si>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</si>
  <si>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</si>
  <si>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</si>
  <si>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</si>
  <si>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</si>
  <si>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</si>
  <si>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</si>
  <si>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</si>
  <si>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</si>
  <si>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</si>
  <si>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</si>
  <si>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</si>
  <si>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</si>
  <si>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</si>
  <si>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</si>
  <si>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</si>
  <si>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</si>
  <si>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</si>
  <si>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</si>
  <si>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</si>
  <si>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</si>
  <si>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</si>
  <si>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</si>
  <si>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</si>
  <si>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</si>
  <si>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</si>
  <si>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</si>
  <si>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</si>
  <si>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</si>
  <si>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</si>
  <si>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</si>
  <si>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</si>
  <si>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</si>
  <si>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</si>
  <si>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</si>
  <si>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</si>
  <si>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</si>
  <si>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</si>
  <si>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</si>
  <si>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</si>
  <si>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</si>
  <si>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</si>
  <si>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</si>
  <si>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</si>
  <si>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</si>
  <si>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</si>
  <si>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</si>
  <si>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</si>
  <si>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</si>
  <si>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</si>
  <si>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</si>
  <si>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</si>
  <si>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</si>
  <si>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</si>
  <si>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</si>
  <si>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</si>
  <si>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</si>
  <si>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</si>
  <si>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</si>
  <si>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</si>
  <si>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</si>
  <si>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</si>
  <si>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</si>
  <si>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</si>
  <si>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</si>
  <si>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</si>
  <si>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</si>
  <si>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</si>
  <si>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</si>
  <si>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</si>
  <si>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</si>
  <si>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</si>
  <si>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</si>
  <si>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</si>
  <si>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</si>
  <si>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</si>
  <si>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</si>
  <si>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</si>
  <si>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</si>
  <si>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</si>
  <si>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</si>
  <si>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</si>
  <si>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</si>
  <si>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</si>
  <si>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</si>
  <si>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</si>
  <si>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</si>
  <si>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</si>
  <si>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</si>
  <si>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</si>
  <si>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</si>
  <si>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</si>
  <si>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</si>
  <si>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</si>
  <si>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</si>
  <si>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</si>
  <si>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</si>
  <si>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</si>
  <si>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</si>
  <si>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</si>
  <si>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</si>
  <si>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</si>
  <si>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</si>
  <si>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</si>
  <si>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</si>
  <si>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</si>
  <si>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</si>
  <si>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</si>
  <si>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</si>
  <si>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</si>
  <si>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</si>
  <si>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</si>
  <si>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</si>
  <si>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</si>
  <si>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</si>
  <si>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</si>
  <si>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</si>
  <si>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</si>
  <si>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</si>
  <si>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</si>
  <si>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</si>
  <si>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</si>
  <si>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</si>
  <si>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</si>
  <si>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</si>
  <si>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</si>
  <si>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</si>
  <si>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</si>
  <si>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</si>
  <si>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</si>
  <si>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</si>
  <si>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</si>
  <si>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</si>
  <si>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</si>
  <si>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</si>
  <si>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</si>
  <si>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</si>
  <si>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</si>
  <si>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</si>
  <si>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</si>
  <si>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</si>
  <si>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</si>
  <si>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</si>
  <si>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</si>
  <si>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</si>
  <si>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</si>
  <si>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</si>
  <si>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</si>
  <si>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</si>
  <si>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</si>
  <si>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</si>
  <si>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</si>
  <si>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</si>
  <si>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</si>
  <si>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</si>
  <si>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</si>
  <si>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</si>
  <si>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</si>
  <si>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</si>
  <si>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</si>
  <si>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</si>
  <si>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</si>
  <si>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</si>
  <si>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</si>
  <si>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</si>
  <si>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</si>
  <si>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</si>
  <si>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</si>
  <si>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</si>
  <si>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</si>
  <si>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</si>
  <si>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</si>
  <si>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</si>
  <si>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</si>
  <si>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</si>
  <si>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</si>
  <si>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</si>
  <si>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</si>
  <si>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</si>
  <si>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</si>
  <si>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</si>
  <si>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</si>
  <si>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</si>
  <si>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</si>
  <si>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</si>
  <si>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</si>
  <si>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</si>
  <si>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</si>
  <si>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</si>
  <si>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</si>
  <si>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</si>
  <si>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</si>
  <si>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</si>
  <si>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</si>
  <si>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</si>
  <si>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</si>
  <si>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</si>
  <si>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</si>
  <si>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</si>
  <si>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</si>
  <si>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</si>
  <si>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</si>
  <si>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</si>
  <si>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</si>
  <si>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</si>
  <si>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</si>
  <si>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</si>
  <si>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</si>
  <si>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</si>
  <si>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</si>
  <si>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</si>
  <si>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</si>
  <si>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</si>
  <si>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</si>
  <si>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</si>
  <si>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</si>
  <si>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</si>
  <si>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</si>
  <si>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</si>
  <si>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</si>
  <si>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</si>
  <si>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</si>
  <si>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</si>
  <si>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</si>
  <si>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</si>
  <si>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</si>
  <si>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</si>
  <si>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</si>
  <si>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</si>
  <si>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</si>
  <si>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</si>
  <si>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</si>
  <si>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</si>
  <si>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</si>
  <si>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</si>
  <si>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</si>
  <si>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</si>
  <si>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</si>
  <si>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</si>
  <si>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</si>
  <si>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</si>
  <si>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</si>
  <si>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</si>
  <si>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</si>
  <si>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</si>
  <si>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</si>
  <si>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</si>
  <si>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</si>
  <si>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</si>
  <si>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</si>
  <si>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</si>
  <si>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</si>
  <si>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</si>
  <si>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</si>
  <si>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</si>
  <si>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</si>
  <si>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</si>
  <si>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</si>
  <si>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</si>
  <si>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</si>
  <si>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</si>
  <si>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</si>
  <si>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</si>
  <si>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</si>
  <si>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</si>
  <si>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</si>
  <si>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</si>
  <si>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</si>
  <si>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</si>
  <si>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</si>
  <si>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</si>
  <si>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</si>
  <si>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</si>
  <si>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</si>
  <si>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</si>
  <si>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</si>
  <si>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</si>
  <si>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</si>
  <si>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</si>
  <si>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</si>
  <si>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</si>
  <si>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</si>
  <si>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</si>
  <si>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</si>
  <si>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</si>
  <si>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</si>
  <si>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</si>
  <si>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</si>
  <si>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</si>
  <si>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</si>
  <si>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</si>
  <si>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</si>
  <si>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</si>
  <si>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</si>
  <si>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</si>
  <si>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</si>
  <si>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</si>
  <si>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</si>
  <si>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</si>
  <si>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</si>
  <si>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</si>
  <si>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</si>
  <si>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</si>
  <si>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</si>
  <si>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</si>
  <si>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</si>
  <si>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</si>
  <si>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</si>
  <si>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</si>
  <si>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</si>
  <si>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</si>
  <si>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</si>
  <si>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</si>
  <si>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</si>
  <si>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</si>
  <si>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</si>
  <si>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</si>
  <si>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</si>
  <si>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</si>
  <si>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</si>
  <si>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</si>
  <si>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</si>
  <si>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</si>
  <si>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</si>
  <si>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</si>
  <si>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</si>
  <si>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</si>
  <si>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</si>
  <si>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</si>
  <si>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</si>
  <si>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</si>
  <si>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</si>
  <si>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</si>
  <si>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</si>
  <si>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</si>
  <si>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</si>
  <si>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</si>
  <si>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</si>
  <si>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</si>
  <si>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</si>
  <si>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</si>
  <si>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</si>
  <si>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</si>
  <si>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</si>
  <si>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</si>
  <si>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</si>
  <si>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</si>
  <si>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</si>
  <si>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</si>
  <si>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</si>
  <si>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</si>
  <si>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</si>
  <si>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</si>
  <si>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</si>
  <si>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</si>
  <si>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</si>
  <si>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</si>
  <si>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</si>
  <si>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</si>
  <si>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</si>
  <si>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</si>
  <si>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</si>
  <si>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</si>
  <si>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</si>
  <si>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</si>
  <si>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</si>
  <si>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</si>
  <si>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</si>
  <si>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</si>
  <si>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</si>
  <si>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</si>
  <si>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</si>
  <si>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</si>
  <si>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</si>
  <si>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</si>
  <si>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</si>
  <si>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</si>
  <si>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</si>
  <si>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</si>
  <si>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</si>
  <si>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</si>
  <si>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</si>
  <si>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</si>
  <si>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</si>
  <si>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</si>
  <si>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</si>
  <si>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</si>
  <si>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</si>
  <si>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</si>
  <si>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</si>
  <si>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</si>
  <si>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</si>
  <si>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</si>
  <si>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</si>
  <si>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</si>
  <si>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</si>
  <si>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</si>
  <si>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</si>
  <si>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</si>
  <si>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</si>
  <si>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</si>
  <si>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</si>
  <si>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</si>
  <si>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</si>
  <si>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</si>
  <si>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</si>
  <si>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</si>
  <si>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</si>
  <si>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</si>
  <si>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</si>
  <si>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</si>
  <si>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</si>
  <si>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</si>
  <si>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</si>
  <si>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</si>
  <si>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</si>
  <si>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</si>
  <si>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</si>
  <si>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</si>
  <si>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</si>
  <si>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</si>
  <si>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</si>
  <si>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</si>
  <si>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</si>
  <si>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</si>
  <si>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</si>
  <si>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</si>
  <si>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</si>
  <si>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</si>
  <si>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</si>
  <si>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</si>
  <si>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</si>
  <si>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</si>
  <si>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</si>
  <si>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</si>
  <si>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</si>
  <si>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</si>
  <si>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</si>
  <si>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</si>
  <si>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</si>
  <si>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</si>
  <si>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</si>
  <si>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</si>
  <si>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</si>
  <si>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</si>
  <si>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</si>
  <si>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</si>
  <si>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</si>
  <si>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</si>
  <si>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</si>
  <si>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</si>
  <si>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</si>
  <si>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</si>
  <si>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</si>
  <si>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</si>
  <si>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</si>
  <si>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</si>
  <si>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</si>
  <si>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</si>
  <si>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</si>
  <si>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</si>
  <si>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</si>
  <si>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</si>
  <si>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</si>
  <si>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</si>
  <si>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</si>
  <si>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</si>
  <si>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</si>
  <si>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</si>
  <si>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</si>
  <si>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</si>
  <si>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</si>
  <si>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</si>
  <si>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</si>
  <si>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</si>
  <si>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</si>
  <si>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</si>
  <si>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</si>
  <si>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</si>
  <si>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</si>
  <si>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</si>
  <si>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</si>
  <si>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</si>
  <si>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</si>
  <si>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</si>
  <si>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</si>
  <si>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</si>
  <si>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</si>
  <si>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</si>
  <si>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</si>
  <si>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</si>
  <si>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</si>
  <si>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</si>
  <si>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</si>
  <si>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</si>
  <si>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</si>
  <si>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</si>
  <si>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</si>
  <si>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</si>
  <si>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</si>
  <si>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</si>
  <si>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</si>
  <si>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</si>
  <si>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</si>
  <si>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</si>
  <si>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</si>
  <si>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</si>
  <si>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</si>
  <si>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</si>
  <si>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</si>
  <si>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</si>
  <si>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</si>
  <si>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</si>
  <si>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</si>
  <si>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</si>
  <si>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</si>
  <si>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</si>
  <si>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</si>
  <si>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</si>
  <si>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</si>
  <si>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</si>
  <si>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</si>
  <si>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</si>
  <si>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</si>
  <si>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</si>
  <si>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</si>
  <si>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</si>
  <si>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</si>
  <si>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</si>
  <si>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</si>
  <si>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</si>
  <si>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</si>
  <si>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</si>
  <si>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</si>
  <si>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</si>
  <si>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</si>
  <si>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</si>
  <si>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</si>
  <si>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</si>
  <si>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</si>
  <si>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</si>
  <si>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</si>
  <si>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</si>
  <si>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</si>
  <si>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</si>
  <si>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</si>
  <si>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</si>
  <si>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</si>
  <si>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</si>
  <si>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</si>
  <si>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</si>
  <si>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</si>
  <si>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</si>
  <si>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</si>
  <si>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</si>
  <si>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</si>
  <si>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</si>
  <si>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</si>
  <si>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</si>
  <si>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</si>
  <si>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</si>
  <si>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</si>
  <si>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</si>
  <si>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</si>
  <si>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</si>
  <si>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</si>
  <si>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</si>
  <si>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</si>
  <si>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</si>
  <si>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</si>
  <si>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</si>
  <si>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</si>
  <si>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</si>
  <si>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</si>
  <si>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</si>
  <si>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</si>
  <si>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</si>
  <si>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</si>
  <si>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</si>
  <si>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</si>
  <si>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</si>
  <si>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</si>
  <si>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</si>
  <si>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</si>
  <si>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</si>
  <si>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</si>
  <si>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</si>
  <si>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</si>
  <si>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</si>
  <si>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</si>
  <si>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</si>
  <si>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</si>
  <si>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</si>
  <si>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</si>
  <si>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</si>
  <si>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</si>
  <si>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</si>
  <si>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</si>
  <si>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</si>
  <si>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</si>
  <si>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</si>
  <si>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</si>
  <si>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</si>
  <si>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</si>
  <si>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</si>
  <si>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</si>
  <si>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</si>
  <si>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</si>
  <si>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</si>
  <si>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</si>
  <si>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</si>
  <si>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</si>
  <si>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</si>
  <si>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</si>
  <si>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</si>
  <si>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</si>
  <si>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</si>
  <si>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</si>
  <si>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</si>
  <si>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</si>
  <si>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</si>
  <si>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</si>
  <si>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</si>
  <si>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</si>
  <si>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</si>
  <si>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</si>
  <si>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</si>
  <si>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</si>
  <si>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</si>
  <si>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</si>
  <si>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</si>
  <si>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</si>
  <si>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</si>
  <si>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</si>
  <si>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</si>
  <si>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</si>
  <si>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</si>
  <si>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</si>
  <si>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</si>
  <si>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</si>
  <si>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</si>
  <si>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</si>
  <si>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</si>
  <si>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</si>
  <si>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</si>
  <si>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</si>
  <si>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</si>
  <si>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</si>
  <si>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</si>
  <si>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</si>
  <si>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</si>
  <si>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</si>
  <si>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</si>
  <si>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</si>
  <si>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</si>
  <si>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</si>
  <si>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</si>
  <si>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</si>
  <si>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</si>
  <si>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</si>
  <si>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</si>
  <si>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</si>
  <si>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</si>
  <si>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</si>
  <si>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</si>
  <si>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</si>
  <si>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</si>
  <si>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</si>
  <si>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</si>
  <si>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</si>
  <si>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</si>
  <si>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</si>
  <si>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</si>
  <si>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</si>
  <si>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</si>
  <si>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</si>
  <si>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</si>
  <si>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</si>
  <si>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</si>
  <si>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</si>
  <si>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</si>
  <si>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</si>
  <si>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</si>
  <si>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</si>
  <si>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</si>
  <si>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</si>
  <si>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</si>
  <si>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</si>
  <si>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</si>
  <si>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</si>
  <si>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</si>
  <si>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</si>
  <si>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</si>
  <si>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</si>
  <si>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</si>
  <si>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</si>
  <si>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</si>
  <si>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</si>
  <si>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</si>
  <si>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</si>
  <si>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</si>
  <si>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</si>
  <si>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</si>
  <si>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</si>
  <si>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</si>
  <si>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</si>
  <si>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</si>
  <si>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</si>
  <si>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</si>
  <si>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</si>
  <si>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</si>
  <si>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</si>
  <si>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</si>
  <si>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</si>
  <si>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</si>
  <si>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</si>
  <si>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</si>
  <si>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</si>
  <si>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</si>
  <si>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</si>
  <si>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</si>
  <si>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</si>
  <si>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</si>
  <si>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</si>
  <si>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</si>
  <si>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</si>
  <si>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</si>
  <si>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</si>
  <si>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</si>
  <si>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</si>
  <si>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</si>
  <si>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</si>
  <si>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</si>
  <si>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</si>
  <si>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</si>
  <si>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</si>
  <si>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</si>
  <si>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</si>
  <si>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</si>
  <si>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</si>
  <si>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</si>
  <si>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</si>
  <si>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</si>
  <si>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</si>
  <si>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</si>
  <si>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</si>
  <si>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</si>
  <si>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</si>
  <si>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</si>
  <si>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</si>
  <si>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</si>
  <si>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</si>
  <si>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</si>
  <si>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</si>
  <si>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</si>
  <si>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</si>
  <si>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</si>
  <si>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</si>
  <si>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</si>
  <si>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</si>
  <si>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</si>
  <si>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</si>
  <si>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</si>
  <si>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</si>
  <si>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</si>
  <si>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</si>
  <si>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</si>
  <si>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</si>
  <si>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</si>
  <si>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</si>
  <si>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</si>
  <si>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</si>
  <si>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</si>
  <si>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</si>
  <si>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</si>
  <si>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</si>
  <si>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</si>
  <si>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</si>
  <si>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</si>
  <si>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</si>
  <si>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</si>
  <si>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</si>
  <si>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</si>
  <si>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</si>
  <si>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</si>
  <si>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</si>
  <si>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</si>
  <si>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</si>
  <si>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</si>
  <si>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</si>
  <si>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</si>
  <si>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</si>
  <si>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</si>
  <si>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</si>
  <si>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</si>
  <si>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</si>
  <si>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</si>
  <si>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</si>
  <si>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</si>
  <si>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</si>
  <si>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</si>
  <si>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</si>
  <si>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</si>
  <si>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</si>
  <si>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</si>
  <si>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</si>
  <si>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</si>
  <si>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</si>
  <si>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</si>
  <si>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</si>
  <si>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</si>
  <si>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</si>
  <si>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</si>
  <si>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</si>
  <si>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</si>
  <si>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</si>
  <si>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</si>
  <si>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</si>
  <si>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</si>
  <si>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</si>
  <si>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</si>
  <si>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</si>
  <si>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</si>
  <si>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</si>
  <si>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</si>
  <si>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</si>
  <si>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</si>
  <si>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</si>
  <si>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</si>
  <si>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</si>
  <si>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</si>
  <si>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</si>
  <si>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</si>
  <si>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</si>
  <si>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</si>
  <si>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</si>
  <si>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</si>
  <si>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</si>
  <si>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</si>
  <si>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</si>
  <si>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</si>
  <si>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</si>
  <si>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</si>
  <si>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</si>
  <si>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</si>
  <si>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</si>
  <si>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</si>
  <si>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</si>
  <si>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</si>
  <si>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</si>
  <si>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</si>
  <si>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</si>
  <si>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</si>
  <si>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</si>
  <si>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</si>
  <si>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</si>
  <si>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</si>
  <si>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</si>
  <si>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</si>
  <si>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</si>
  <si>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</si>
  <si>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</si>
  <si>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</si>
  <si>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</si>
  <si>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</si>
  <si>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</si>
  <si>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</si>
  <si>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</si>
  <si>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</si>
  <si>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</si>
  <si>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</si>
  <si>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</si>
  <si>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</si>
  <si>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</si>
  <si>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</si>
  <si>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</si>
  <si>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</si>
  <si>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</si>
  <si>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</si>
  <si>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</si>
  <si>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</si>
  <si>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</si>
  <si>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</si>
  <si>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</si>
  <si>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</si>
  <si>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</si>
  <si>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</si>
  <si>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</si>
  <si>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</si>
  <si>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</si>
  <si>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</si>
  <si>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</si>
  <si>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</si>
  <si>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</si>
  <si>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</si>
  <si>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</si>
  <si>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</si>
  <si>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</si>
  <si>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</si>
  <si>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</si>
  <si>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</si>
  <si>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</si>
  <si>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</si>
  <si>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</si>
  <si>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</si>
  <si>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</si>
  <si>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</si>
  <si>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</si>
  <si>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</si>
  <si>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</si>
  <si>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</si>
  <si>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</si>
  <si>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</si>
  <si>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</si>
  <si>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</si>
  <si>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</si>
  <si>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</si>
  <si>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</si>
  <si>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</si>
  <si>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</si>
  <si>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</si>
  <si>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</si>
  <si>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</si>
  <si>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</si>
  <si>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</si>
  <si>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</si>
  <si>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</si>
  <si>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</si>
  <si>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</si>
  <si>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</si>
  <si>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</si>
  <si>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</si>
  <si>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</si>
  <si>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</si>
  <si>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</si>
  <si>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</si>
  <si>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</si>
  <si>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</si>
  <si>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</si>
  <si>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</si>
  <si>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</si>
  <si>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</si>
  <si>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</si>
  <si>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</si>
  <si>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</si>
  <si>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</si>
  <si>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</si>
  <si>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</si>
  <si>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</si>
  <si>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</si>
  <si>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</si>
  <si>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</si>
  <si>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</si>
  <si>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</si>
  <si>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</si>
  <si>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</si>
  <si>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</si>
  <si>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</si>
  <si>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</si>
  <si>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</si>
  <si>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</si>
  <si>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</si>
  <si>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</si>
  <si>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</si>
  <si>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</si>
  <si>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</si>
  <si>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</si>
  <si>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</si>
  <si>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</si>
  <si>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</si>
  <si>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</si>
  <si>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</si>
  <si>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</si>
  <si>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</si>
  <si>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</si>
  <si>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</si>
  <si>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</si>
  <si>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</si>
  <si>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</si>
  <si>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</si>
  <si>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</si>
  <si>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</si>
  <si>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</si>
  <si>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</si>
  <si>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</si>
  <si>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</si>
  <si>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</si>
  <si>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</si>
  <si>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</si>
  <si>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</si>
  <si>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</si>
  <si>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</si>
  <si>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</si>
  <si>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</si>
  <si>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</si>
  <si>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</si>
  <si>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</si>
  <si>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</si>
  <si>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</si>
  <si>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</si>
  <si>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</si>
  <si>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</si>
  <si>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</si>
  <si>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</si>
  <si>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</si>
  <si>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</si>
  <si>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</si>
  <si>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</si>
  <si>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</si>
  <si>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</si>
  <si>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</si>
  <si>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</si>
  <si>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</si>
  <si>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</si>
  <si>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</si>
  <si>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</si>
  <si>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</si>
  <si>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</si>
  <si>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</si>
  <si>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</si>
  <si>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</si>
  <si>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</si>
  <si>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</si>
  <si>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</si>
  <si>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</si>
  <si>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</si>
  <si>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</si>
  <si>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</si>
  <si>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</si>
  <si>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</si>
  <si>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</si>
  <si>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</si>
  <si>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</si>
  <si>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</si>
  <si>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</si>
  <si>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</si>
  <si>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</si>
  <si>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</si>
  <si>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</si>
  <si>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</si>
  <si>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</si>
  <si>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</si>
  <si>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</si>
  <si>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</si>
  <si>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</si>
  <si>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</si>
  <si>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</si>
  <si>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</si>
  <si>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</si>
  <si>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</si>
  <si>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</si>
  <si>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</si>
  <si>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</si>
  <si>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</si>
  <si>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</si>
  <si>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</si>
  <si>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</si>
  <si>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</si>
  <si>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</si>
  <si>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</si>
  <si>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</si>
  <si>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</si>
  <si>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</si>
  <si>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</si>
  <si>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</si>
  <si>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</si>
  <si>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</si>
  <si>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</si>
  <si>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</si>
  <si>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</si>
  <si>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</si>
  <si>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</si>
  <si>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</si>
  <si>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</si>
  <si>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</si>
  <si>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</si>
  <si>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</si>
  <si>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</si>
  <si>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</si>
  <si>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</si>
  <si>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</si>
  <si>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</si>
  <si>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</si>
  <si>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</si>
  <si>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</si>
  <si>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</si>
  <si>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</si>
  <si>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</si>
  <si>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</si>
  <si>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</si>
  <si>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</si>
  <si>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</si>
  <si>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</si>
  <si>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</si>
  <si>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</si>
  <si>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</si>
  <si>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</si>
  <si>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</si>
  <si>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</si>
  <si>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</si>
  <si>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</si>
  <si>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</si>
  <si>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</si>
  <si>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</si>
  <si>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</si>
  <si>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</si>
  <si>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</si>
  <si>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</si>
  <si>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</si>
  <si>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</si>
  <si>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</si>
  <si>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</si>
  <si>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</si>
  <si>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</si>
  <si>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</si>
  <si>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</si>
  <si>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</si>
  <si>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</si>
  <si>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</si>
  <si>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</si>
  <si>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</si>
  <si>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</si>
  <si>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</si>
  <si>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</si>
  <si>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</si>
  <si>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</si>
  <si>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</si>
  <si>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</si>
  <si>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</si>
  <si>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</si>
  <si>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</si>
  <si>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</si>
  <si>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</si>
  <si>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</si>
  <si>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</si>
  <si>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</si>
  <si>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</si>
  <si>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</si>
  <si>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</si>
  <si>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</si>
  <si>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</si>
  <si>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</si>
  <si>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</si>
  <si>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</si>
  <si>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</si>
  <si>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</si>
  <si>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</si>
  <si>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</si>
  <si>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</si>
  <si>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</si>
  <si>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</si>
  <si>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</si>
  <si>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</si>
  <si>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</si>
  <si>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</si>
  <si>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</si>
  <si>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</si>
  <si>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</si>
  <si>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</si>
  <si>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</si>
  <si>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</si>
  <si>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</si>
  <si>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</si>
  <si>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</si>
  <si>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</si>
  <si>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</si>
  <si>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</si>
  <si>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</si>
  <si>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</si>
  <si>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</si>
  <si>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</si>
  <si>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</si>
  <si>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</si>
  <si>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</si>
  <si>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</si>
  <si>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</si>
  <si>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</si>
  <si>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</si>
  <si>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</si>
  <si>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</si>
  <si>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</si>
  <si>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</si>
  <si>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</si>
  <si>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</si>
  <si>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</si>
  <si>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</si>
  <si>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</si>
  <si>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</si>
  <si>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</si>
  <si>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</si>
  <si>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</si>
  <si>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</si>
  <si>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</si>
  <si>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</si>
  <si>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</si>
  <si>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</si>
  <si>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</si>
  <si>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</si>
  <si>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</si>
  <si>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</si>
  <si>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</si>
  <si>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</si>
  <si>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</si>
  <si>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</si>
  <si>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</si>
  <si>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</si>
  <si>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</si>
  <si>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</si>
  <si>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</si>
  <si>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</si>
  <si>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</si>
  <si>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</si>
  <si>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</si>
  <si>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</si>
  <si>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</si>
  <si>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</si>
  <si>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</si>
  <si>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</si>
  <si>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</si>
  <si>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</si>
  <si>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</si>
  <si>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</si>
  <si>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</si>
  <si>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</si>
  <si>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</si>
  <si>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</si>
  <si>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</si>
  <si>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</si>
  <si>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</si>
  <si>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</si>
  <si>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</si>
  <si>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</si>
  <si>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</si>
  <si>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</si>
  <si>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</si>
  <si>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</si>
  <si>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</si>
  <si>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</si>
  <si>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</si>
  <si>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</si>
  <si>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</si>
  <si>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</si>
  <si>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</si>
  <si>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</si>
  <si>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</si>
  <si>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</si>
  <si>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</si>
  <si>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</si>
  <si>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</si>
  <si>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</si>
  <si>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</si>
  <si>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</si>
  <si>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</si>
  <si>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</si>
  <si>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</si>
  <si>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</si>
  <si>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</si>
  <si>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</si>
  <si>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</si>
  <si>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</si>
  <si>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</si>
  <si>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</si>
  <si>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</si>
  <si>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</si>
  <si>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</si>
  <si>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</si>
  <si>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</si>
  <si>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</si>
  <si>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</si>
  <si>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</si>
  <si>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</si>
  <si>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</si>
  <si>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</si>
  <si>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</si>
  <si>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</si>
  <si>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</si>
  <si>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</si>
  <si>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</si>
  <si>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</si>
  <si>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</si>
  <si>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</si>
  <si>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</si>
  <si>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</si>
  <si>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</si>
  <si>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</si>
  <si>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</si>
  <si>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</si>
  <si>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</si>
  <si>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</si>
  <si>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</si>
  <si>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</si>
  <si>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</si>
  <si>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</si>
  <si>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</si>
  <si>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</si>
  <si>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</si>
  <si>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</si>
  <si>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</si>
  <si>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</si>
  <si>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</si>
  <si>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</si>
  <si>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</si>
  <si>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</si>
  <si>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</si>
  <si>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</si>
  <si>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</si>
  <si>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</si>
  <si>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</si>
  <si>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</si>
  <si>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</si>
  <si>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</si>
  <si>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</si>
  <si>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</si>
  <si>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</si>
  <si>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</si>
  <si>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</si>
  <si>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</si>
  <si>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</si>
  <si>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</si>
  <si>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</si>
  <si>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</si>
  <si>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</si>
  <si>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</si>
  <si>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</si>
  <si>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</si>
  <si>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</si>
  <si>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</si>
  <si>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</si>
  <si>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</si>
  <si>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</si>
  <si>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</si>
  <si>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</si>
  <si>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</si>
  <si>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</si>
  <si>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</si>
  <si>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</si>
  <si>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</si>
  <si>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</si>
  <si>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</si>
  <si>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</si>
  <si>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</si>
  <si>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</si>
  <si>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</si>
  <si>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</si>
  <si>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</si>
  <si>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</si>
  <si>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</si>
  <si>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</si>
  <si>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</si>
  <si>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</si>
  <si>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</si>
  <si>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</si>
  <si>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</si>
  <si>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</si>
  <si>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</si>
  <si>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</si>
  <si>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</si>
  <si>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</si>
  <si>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</si>
  <si>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</si>
  <si>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</si>
  <si>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</si>
  <si>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</si>
  <si>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</si>
  <si>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</si>
  <si>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</si>
  <si>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</si>
  <si>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</si>
  <si>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</si>
  <si>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</si>
  <si>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</si>
  <si>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</si>
  <si>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</si>
  <si>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</si>
  <si>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</si>
  <si>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</si>
  <si>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</si>
  <si>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</si>
  <si>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</si>
  <si>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</si>
  <si>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</si>
  <si>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</si>
  <si>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</si>
  <si>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</si>
  <si>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</si>
  <si>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</si>
  <si>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</si>
  <si>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</si>
  <si>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</si>
  <si>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</si>
  <si>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</si>
  <si>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</si>
  <si>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</si>
  <si>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</si>
  <si>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</si>
  <si>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</si>
  <si>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</si>
  <si>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</si>
  <si>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</si>
  <si>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</si>
  <si>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</si>
  <si>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</si>
  <si>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</si>
  <si>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</si>
  <si>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</si>
  <si>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</si>
  <si>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</si>
  <si>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</si>
  <si>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</si>
  <si>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</si>
  <si>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</si>
  <si>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</si>
  <si>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</si>
  <si>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</si>
  <si>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</si>
  <si>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</si>
  <si>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</si>
  <si>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</si>
  <si>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</si>
  <si>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</si>
  <si>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</si>
  <si>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</si>
  <si>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</si>
  <si>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</si>
  <si>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</si>
  <si>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</si>
  <si>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</si>
  <si>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</si>
  <si>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</si>
  <si>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</si>
  <si>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</si>
  <si>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</si>
  <si>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</si>
  <si>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</si>
  <si>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</si>
  <si>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</si>
  <si>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</si>
  <si>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</si>
  <si>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</si>
  <si>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</si>
  <si>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</si>
  <si>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</si>
  <si>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</si>
  <si>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</si>
  <si>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</si>
  <si>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</si>
  <si>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</si>
  <si>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</si>
  <si>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</si>
  <si>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</si>
  <si>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</si>
  <si>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</si>
  <si>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</si>
  <si>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</si>
  <si>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</si>
  <si>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</si>
  <si>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</si>
  <si>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</si>
  <si>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</si>
  <si>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</si>
  <si>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</si>
  <si>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</si>
  <si>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</si>
  <si>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</si>
  <si>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</si>
  <si>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</si>
  <si>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</si>
  <si>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</si>
  <si>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</si>
  <si>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</si>
  <si>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</si>
  <si>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</si>
  <si>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</si>
  <si>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</si>
  <si>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</si>
  <si>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</si>
  <si>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</si>
  <si>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</si>
  <si>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</si>
  <si>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</si>
  <si>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</si>
  <si>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</si>
  <si>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</si>
  <si>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</si>
  <si>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</si>
  <si>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</si>
  <si>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</si>
  <si>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</si>
  <si>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</si>
  <si>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</si>
  <si>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</si>
  <si>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</si>
  <si>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</si>
  <si>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</si>
  <si>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</si>
  <si>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</si>
  <si>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</si>
  <si>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</si>
  <si>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</si>
  <si>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</si>
  <si>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</si>
  <si>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</si>
  <si>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</si>
  <si>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</si>
  <si>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</si>
  <si>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</si>
  <si>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</si>
  <si>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</si>
  <si>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</si>
  <si>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</si>
  <si>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</si>
  <si>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</si>
  <si>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</si>
  <si>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</si>
  <si>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</si>
  <si>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</si>
  <si>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</si>
  <si>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</si>
  <si>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</si>
  <si>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</si>
  <si>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</si>
  <si>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</si>
  <si>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</si>
  <si>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</si>
  <si>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</si>
  <si>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</si>
  <si>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</si>
  <si>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</si>
  <si>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</si>
  <si>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</si>
  <si>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</si>
  <si>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</si>
  <si>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</si>
  <si>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</si>
  <si>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</si>
  <si>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</si>
  <si>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</si>
  <si>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</si>
  <si>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</si>
  <si>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</si>
  <si>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</si>
  <si>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</si>
  <si>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</si>
  <si>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</si>
  <si>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</si>
  <si>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</si>
  <si>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</si>
  <si>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</si>
  <si>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</si>
  <si>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</si>
  <si>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</si>
  <si>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</si>
  <si>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</si>
  <si>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</si>
  <si>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</si>
  <si>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</si>
  <si>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</si>
  <si>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</si>
  <si>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</si>
  <si>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</si>
  <si>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</si>
  <si>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</si>
  <si>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</si>
  <si>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</si>
  <si>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</si>
  <si>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</si>
  <si>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</si>
  <si>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</si>
  <si>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</si>
  <si>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</si>
  <si>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</si>
  <si>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</si>
  <si>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</si>
  <si>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</si>
  <si>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</si>
  <si>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</si>
  <si>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</si>
  <si>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</si>
  <si>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</si>
  <si>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</si>
  <si>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</si>
  <si>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</si>
  <si>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</si>
  <si>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</si>
  <si>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</si>
  <si>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</si>
  <si>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</si>
  <si>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</si>
  <si>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</si>
  <si>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</si>
  <si>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</si>
  <si>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</si>
  <si>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</si>
  <si>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</si>
  <si>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</si>
  <si>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</si>
  <si>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</si>
  <si>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</si>
  <si>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</si>
  <si>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</si>
  <si>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</si>
  <si>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</si>
  <si>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</si>
  <si>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</si>
  <si>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</si>
  <si>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</si>
  <si>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</si>
  <si>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</si>
  <si>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</si>
  <si>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</si>
  <si>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</si>
  <si>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</si>
  <si>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</si>
  <si>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</si>
  <si>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</si>
  <si>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</si>
  <si>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</si>
  <si>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</si>
  <si>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</si>
  <si>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</si>
  <si>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</si>
  <si>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</si>
  <si>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</si>
  <si>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</si>
  <si>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</si>
  <si>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</si>
  <si>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</si>
  <si>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</si>
  <si>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</si>
  <si>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</si>
  <si>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</si>
  <si>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</si>
  <si>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</si>
  <si>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</si>
  <si>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</si>
  <si>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</si>
  <si>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</si>
  <si>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</si>
  <si>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</si>
  <si>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</si>
  <si>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</si>
  <si>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</si>
  <si>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</si>
  <si>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</si>
  <si>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</si>
  <si>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</si>
  <si>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</si>
  <si>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</si>
  <si>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</si>
  <si>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</si>
  <si>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</si>
  <si>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</si>
  <si>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</si>
  <si>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</si>
  <si>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</si>
  <si>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</si>
  <si>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</si>
  <si>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</si>
  <si>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</si>
  <si>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</si>
  <si>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</si>
  <si>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</si>
  <si>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</si>
  <si>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</si>
  <si>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</si>
  <si>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</si>
  <si>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</si>
  <si>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</si>
  <si>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</si>
  <si>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</si>
  <si>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</si>
  <si>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</si>
  <si>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</si>
  <si>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</si>
  <si>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</si>
  <si>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</si>
  <si>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</si>
  <si>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</si>
  <si>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</si>
  <si>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</si>
  <si>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</si>
  <si>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</si>
  <si>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</si>
  <si>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</si>
  <si>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</si>
  <si>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</si>
  <si>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</si>
  <si>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</si>
  <si>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</si>
  <si>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</si>
  <si>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</si>
  <si>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</si>
  <si>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</si>
  <si>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</si>
  <si>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</si>
  <si>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</si>
  <si>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</si>
  <si>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</si>
  <si>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</si>
  <si>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</si>
  <si>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</si>
  <si>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</si>
  <si>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</si>
  <si>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</si>
  <si>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</si>
  <si>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</si>
  <si>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</si>
  <si>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</si>
  <si>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</si>
  <si>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</si>
  <si>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</si>
  <si>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</si>
  <si>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</si>
  <si>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</si>
  <si>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</si>
  <si>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</si>
  <si>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</si>
  <si>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</si>
  <si>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</si>
  <si>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</si>
  <si>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</si>
  <si>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</si>
  <si>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</si>
  <si>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</si>
  <si>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</si>
  <si>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</si>
  <si>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</si>
  <si>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</si>
  <si>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</si>
  <si>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</si>
  <si>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</si>
  <si>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</si>
  <si>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</si>
  <si>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</si>
  <si>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</si>
  <si>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</si>
  <si>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</si>
  <si>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</si>
  <si>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</si>
  <si>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</si>
  <si>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</si>
  <si>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</si>
  <si>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</si>
  <si>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</si>
  <si>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</si>
  <si>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</si>
  <si>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</si>
  <si>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</si>
  <si>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</si>
  <si>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</si>
  <si>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</si>
  <si>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</si>
  <si>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</si>
  <si>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</si>
  <si>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</si>
  <si>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</si>
  <si>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</si>
  <si>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</si>
  <si>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</si>
  <si>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</si>
  <si>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</si>
  <si>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</si>
  <si>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</si>
  <si>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</si>
  <si>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</si>
  <si>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</si>
  <si>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</si>
  <si>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</si>
  <si>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</si>
  <si>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</si>
  <si>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</si>
  <si>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</si>
  <si>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</si>
  <si>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</si>
  <si>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</si>
  <si>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</si>
  <si>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</si>
  <si>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</si>
  <si>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</si>
  <si>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</si>
  <si>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</si>
  <si>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</si>
  <si>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</si>
  <si>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</si>
  <si>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</si>
  <si>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</si>
  <si>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</si>
  <si>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</si>
  <si>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</si>
  <si>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</si>
  <si>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</si>
  <si>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</si>
  <si>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</si>
  <si>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</si>
  <si>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</si>
  <si>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</si>
  <si>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</si>
  <si>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</si>
  <si>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</si>
  <si>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</si>
  <si>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</si>
  <si>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</si>
  <si>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</si>
  <si>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</si>
  <si>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</si>
  <si>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</si>
  <si>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</si>
  <si>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</si>
  <si>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</si>
  <si>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</si>
  <si>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</si>
  <si>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</si>
  <si>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</si>
  <si>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</si>
  <si>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</si>
  <si>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</si>
  <si>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</si>
  <si>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</si>
  <si>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</si>
  <si>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</si>
  <si>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</si>
  <si>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</si>
  <si>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</si>
  <si>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</si>
  <si>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</si>
  <si>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</si>
  <si>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</si>
  <si>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</si>
  <si>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</si>
  <si>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</si>
  <si>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</si>
  <si>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</si>
  <si>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</si>
  <si>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</si>
  <si>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</si>
  <si>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</si>
  <si>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</si>
  <si>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</si>
  <si>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</si>
  <si>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</si>
  <si>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</si>
  <si>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</si>
  <si>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</si>
  <si>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</si>
  <si>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</si>
  <si>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</si>
  <si>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</si>
  <si>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</si>
  <si>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</si>
  <si>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</si>
  <si>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</si>
  <si>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</si>
  <si>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</si>
  <si>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</si>
  <si>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</si>
  <si>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</si>
  <si>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</si>
  <si>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</si>
  <si>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</si>
  <si>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</si>
  <si>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</si>
  <si>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</si>
  <si>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</si>
  <si>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</si>
  <si>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</si>
  <si>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</si>
  <si>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</si>
  <si>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</si>
  <si>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</si>
  <si>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</si>
  <si>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</si>
  <si>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</si>
  <si>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</si>
  <si>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</si>
  <si>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</si>
  <si>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</si>
  <si>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</si>
  <si>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</si>
  <si>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</si>
  <si>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</si>
  <si>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</si>
  <si>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</si>
  <si>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</si>
  <si>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</si>
  <si>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</si>
  <si>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</si>
  <si>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</si>
  <si>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</si>
  <si>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</si>
  <si>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</si>
  <si>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</si>
  <si>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</si>
  <si>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</si>
  <si>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</si>
  <si>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</si>
  <si>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</si>
  <si>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</si>
  <si>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</si>
  <si>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</si>
  <si>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</si>
  <si>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</si>
  <si>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</si>
  <si>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</si>
  <si>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</si>
  <si>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</si>
  <si>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</si>
  <si>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</si>
  <si>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</si>
  <si>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</si>
  <si>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</si>
  <si>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</si>
  <si>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</si>
  <si>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</si>
  <si>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</si>
  <si>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</si>
  <si>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</si>
  <si>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</si>
  <si>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</si>
  <si>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</si>
  <si>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</si>
  <si>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</si>
  <si>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</si>
  <si>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</si>
  <si>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</si>
  <si>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</si>
  <si>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</si>
  <si>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</si>
  <si>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</si>
  <si>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</si>
  <si>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</si>
  <si>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</si>
  <si>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</si>
  <si>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</si>
  <si>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</si>
  <si>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</si>
  <si>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</si>
  <si>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</si>
  <si>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</si>
  <si>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</si>
  <si>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</si>
  <si>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</si>
  <si>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</si>
  <si>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</si>
  <si>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</si>
  <si>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</si>
  <si>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</si>
  <si>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</si>
  <si>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</si>
  <si>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</si>
  <si>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</si>
  <si>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</si>
  <si>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</si>
  <si>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</si>
  <si>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</si>
  <si>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</si>
  <si>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</si>
  <si>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</si>
  <si>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</si>
  <si>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</si>
  <si>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</si>
  <si>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</si>
  <si>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</si>
  <si>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</si>
  <si>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</si>
  <si>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</si>
  <si>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</si>
  <si>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</si>
  <si>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</si>
  <si>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</si>
  <si>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</si>
  <si>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</si>
  <si>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</si>
  <si>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</si>
  <si>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</si>
  <si>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</si>
  <si>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</si>
  <si>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</si>
  <si>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</si>
  <si>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</si>
  <si>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</si>
  <si>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</si>
  <si>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</si>
  <si>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</si>
  <si>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</si>
  <si>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</si>
  <si>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</si>
  <si>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</si>
  <si>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</si>
  <si>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</si>
  <si>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</si>
  <si>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</si>
  <si>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</si>
  <si>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</si>
  <si>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</si>
  <si>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</si>
  <si>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</si>
  <si>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</si>
  <si>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</si>
  <si>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</si>
  <si>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</si>
  <si>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</si>
  <si>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</si>
  <si>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</si>
  <si>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</si>
  <si>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</si>
  <si>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</si>
  <si>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</si>
  <si>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</si>
  <si>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</si>
  <si>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</si>
  <si>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</si>
  <si>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</si>
  <si>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</si>
  <si>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</si>
  <si>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</si>
  <si>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</si>
  <si>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</si>
  <si>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</si>
  <si>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</si>
  <si>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</si>
  <si>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</si>
  <si>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</si>
  <si>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</si>
  <si>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</si>
  <si>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</si>
  <si>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</si>
  <si>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</si>
  <si>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</si>
  <si>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</si>
  <si>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</si>
  <si>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</si>
  <si>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</si>
  <si>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</si>
  <si>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</si>
  <si>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</si>
  <si>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</si>
  <si>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</si>
  <si>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</si>
  <si>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</si>
  <si>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</si>
  <si>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</si>
  <si>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</si>
  <si>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</si>
  <si>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</si>
  <si>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</si>
  <si>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</si>
  <si>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</si>
  <si>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</si>
  <si>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</si>
  <si>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</si>
  <si>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</si>
  <si>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</si>
  <si>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</si>
  <si>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</si>
  <si>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</si>
  <si>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</si>
  <si>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</si>
  <si>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</si>
  <si>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</si>
  <si>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</si>
  <si>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</si>
  <si>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</si>
  <si>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</si>
  <si>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</si>
  <si>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</si>
  <si>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</si>
  <si>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</si>
  <si>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</si>
  <si>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</si>
  <si>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</si>
  <si>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</si>
  <si>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</si>
  <si>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</si>
  <si>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</si>
  <si>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</si>
  <si>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</si>
  <si>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</si>
  <si>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</si>
  <si>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</si>
  <si>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</si>
  <si>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</si>
  <si>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</si>
  <si>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</si>
  <si>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</si>
  <si>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</si>
  <si>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</si>
  <si>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</si>
  <si>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</si>
  <si>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</si>
  <si>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</si>
  <si>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</si>
  <si>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</si>
  <si>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</si>
  <si>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</si>
  <si>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</si>
  <si>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</si>
  <si>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</si>
  <si>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</si>
  <si>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</si>
  <si>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</si>
  <si>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</si>
  <si>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</si>
  <si>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</si>
  <si>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</si>
  <si>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</si>
  <si>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</si>
  <si>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</si>
  <si>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</si>
  <si>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</si>
  <si>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</si>
  <si>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</si>
  <si>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</si>
  <si>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</si>
  <si>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</si>
  <si>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</si>
  <si>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</si>
  <si>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</si>
  <si>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</si>
  <si>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</si>
  <si>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</si>
  <si>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</si>
  <si>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</si>
  <si>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</si>
  <si>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</si>
  <si>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</si>
  <si>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</si>
  <si>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</si>
  <si>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</si>
  <si>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</si>
  <si>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</si>
  <si>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</si>
  <si>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</si>
  <si>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</si>
  <si>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</si>
  <si>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</si>
  <si>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</si>
  <si>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</si>
  <si>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</si>
  <si>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</si>
  <si>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</si>
  <si>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</si>
  <si>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</si>
  <si>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</si>
  <si>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</si>
  <si>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</si>
  <si>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</si>
  <si>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</si>
  <si>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</si>
  <si>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</si>
  <si>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</si>
  <si>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</si>
  <si>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</si>
  <si>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</si>
  <si>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</si>
  <si>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</si>
  <si>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</si>
  <si>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</si>
  <si>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</si>
  <si>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</si>
  <si>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</si>
  <si>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</si>
  <si>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</si>
  <si>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</si>
  <si>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</si>
  <si>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</si>
  <si>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</si>
  <si>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</si>
  <si>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</si>
  <si>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</si>
  <si>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</si>
  <si>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</si>
  <si>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</si>
  <si>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</si>
  <si>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</si>
  <si>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</si>
  <si>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</si>
  <si>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</si>
  <si>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</si>
  <si>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</si>
  <si>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</si>
  <si>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</si>
  <si>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</si>
  <si>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</si>
  <si>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</si>
  <si>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</si>
  <si>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</si>
  <si>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</si>
  <si>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</si>
  <si>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</si>
  <si>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</si>
  <si>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</si>
  <si>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</si>
  <si>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</si>
  <si>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</si>
  <si>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</si>
  <si>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</si>
  <si>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</si>
  <si>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</si>
  <si>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</si>
  <si>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</si>
  <si>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</si>
  <si>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</si>
  <si>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</si>
  <si>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</si>
  <si>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</si>
  <si>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</si>
  <si>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</si>
  <si>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</si>
  <si>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</si>
  <si>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</si>
  <si>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</si>
  <si>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</si>
  <si>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</si>
  <si>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</si>
  <si>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</si>
  <si>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</si>
  <si>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</si>
  <si>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</si>
  <si>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</si>
  <si>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</si>
  <si>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</si>
  <si>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</si>
  <si>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</si>
  <si>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</si>
  <si>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</si>
  <si>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</si>
  <si>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</si>
  <si>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</si>
  <si>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</si>
  <si>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</si>
  <si>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</si>
  <si>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</si>
  <si>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</si>
  <si>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</si>
  <si>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</si>
  <si>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</si>
  <si>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</si>
  <si>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</si>
  <si>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</si>
  <si>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</si>
  <si>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</si>
  <si>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</si>
  <si>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</si>
  <si>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</si>
  <si>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</si>
  <si>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</si>
  <si>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</si>
  <si>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</si>
  <si>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</si>
  <si>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</si>
  <si>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</si>
  <si>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</si>
  <si>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</si>
  <si>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</si>
  <si>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</si>
  <si>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</si>
  <si>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</si>
  <si>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</si>
  <si>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</si>
  <si>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</si>
  <si>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</si>
  <si>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</si>
  <si>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</si>
  <si>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</si>
  <si>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</si>
  <si>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</si>
  <si>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</si>
  <si>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</si>
  <si>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</si>
  <si>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</si>
  <si>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</si>
  <si>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</si>
  <si>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</si>
  <si>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</si>
  <si>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</si>
  <si>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</si>
  <si>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</si>
  <si>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</si>
  <si>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</si>
  <si>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</si>
  <si>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</si>
  <si>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</si>
  <si>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</si>
  <si>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</si>
  <si>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</si>
  <si>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</si>
  <si>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</si>
  <si>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</si>
  <si>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</si>
  <si>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</si>
  <si>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</si>
  <si>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</si>
  <si>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</si>
  <si>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</si>
  <si>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</si>
  <si>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</si>
  <si>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</si>
  <si>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</si>
  <si>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</si>
  <si>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</si>
  <si>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</si>
  <si>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</si>
  <si>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</si>
  <si>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</si>
  <si>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</si>
  <si>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</si>
  <si>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</si>
  <si>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</si>
  <si>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</si>
  <si>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</si>
  <si>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</si>
  <si>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</si>
  <si>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</si>
  <si>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</si>
  <si>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</si>
  <si>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</si>
  <si>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</si>
  <si>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</si>
  <si>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</si>
  <si>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</si>
  <si>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</si>
  <si>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</si>
  <si>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</si>
  <si>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</si>
  <si>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</si>
  <si>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</si>
  <si>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</si>
  <si>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</si>
  <si>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</si>
  <si>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</si>
  <si>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</si>
  <si>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</si>
  <si>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</si>
  <si>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</si>
  <si>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</si>
  <si>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</si>
  <si>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</si>
  <si>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</si>
  <si>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</si>
  <si>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</si>
  <si>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</si>
  <si>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</si>
  <si>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</si>
  <si>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</si>
  <si>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</si>
  <si>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</si>
  <si>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</si>
  <si>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</si>
  <si>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</si>
  <si>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</si>
  <si>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</si>
  <si>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</si>
  <si>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</si>
  <si>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</si>
  <si>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</si>
  <si>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</si>
  <si>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</si>
  <si>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</si>
  <si>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</si>
  <si>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</si>
  <si>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</si>
  <si>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</si>
  <si>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</si>
  <si>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</si>
  <si>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</si>
  <si>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</si>
  <si>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</si>
  <si>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</si>
  <si>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</si>
  <si>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</si>
  <si>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</si>
  <si>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</si>
  <si>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</si>
  <si>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</si>
  <si>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</si>
  <si>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</si>
  <si>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</si>
  <si>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</si>
  <si>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</si>
  <si>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</si>
  <si>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</si>
  <si>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</si>
  <si>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</si>
  <si>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</si>
  <si>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</si>
  <si>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</si>
  <si>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</si>
  <si>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</si>
  <si>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</si>
  <si>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</si>
  <si>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</si>
  <si>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</si>
  <si>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</si>
  <si>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</si>
  <si>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</si>
  <si>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</si>
  <si>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</si>
  <si>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</si>
  <si>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</si>
  <si>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</si>
  <si>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</si>
  <si>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</si>
  <si>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</si>
  <si>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</si>
  <si>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</si>
  <si>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</si>
  <si>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</si>
  <si>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</si>
  <si>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</si>
  <si>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</si>
  <si>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</si>
  <si>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</si>
  <si>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</si>
  <si>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</si>
  <si>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</si>
  <si>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</si>
  <si>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</si>
  <si>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</si>
  <si>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</si>
  <si>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</si>
  <si>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</si>
  <si>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</si>
  <si>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</si>
  <si>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</si>
  <si>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</si>
  <si>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</si>
  <si>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</si>
  <si>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</si>
  <si>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</si>
  <si>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</si>
  <si>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</si>
  <si>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</si>
  <si>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</si>
  <si>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</si>
  <si>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</si>
  <si>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</si>
  <si>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</si>
  <si>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</si>
  <si>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</si>
  <si>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</si>
  <si>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</si>
  <si>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</si>
  <si>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</si>
  <si>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</si>
  <si>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</si>
  <si>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</si>
  <si>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</si>
  <si>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</si>
  <si>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</si>
  <si>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</si>
  <si>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</si>
  <si>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</si>
  <si>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</si>
  <si>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</si>
  <si>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</si>
  <si>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</si>
  <si>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</si>
  <si>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</si>
  <si>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</si>
  <si>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</si>
  <si>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</si>
  <si>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</si>
  <si>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</si>
  <si>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</si>
  <si>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</si>
  <si>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</si>
  <si>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</si>
  <si>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</si>
  <si>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</si>
  <si>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</si>
  <si>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</si>
  <si>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</si>
  <si>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</si>
  <si>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</si>
  <si>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</si>
  <si>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</si>
  <si>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</si>
  <si>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</si>
  <si>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</si>
  <si>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</si>
  <si>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</si>
  <si>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</si>
  <si>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</si>
  <si>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</si>
  <si>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</si>
  <si>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</si>
  <si>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</si>
  <si>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</si>
  <si>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</si>
  <si>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</si>
  <si>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</si>
  <si>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</si>
  <si>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</si>
  <si>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</si>
  <si>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</si>
  <si>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</si>
  <si>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</si>
  <si>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</si>
  <si>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</si>
  <si>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</si>
  <si>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</si>
  <si>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</si>
  <si>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</si>
  <si>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</si>
  <si>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</si>
  <si>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</si>
  <si>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</si>
  <si>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</si>
  <si>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</si>
  <si>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</si>
  <si>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</si>
  <si>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</si>
  <si>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</si>
  <si>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</si>
  <si>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</si>
  <si>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</si>
  <si>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</si>
  <si>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</si>
  <si>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</si>
  <si>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</si>
  <si>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</si>
  <si>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</si>
  <si>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</si>
  <si>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</si>
  <si>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</si>
  <si>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</si>
  <si>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</si>
  <si>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</si>
  <si>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</si>
  <si>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</si>
  <si>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</si>
  <si>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</si>
  <si>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</si>
  <si>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</si>
  <si>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</si>
  <si>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</si>
  <si>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</si>
  <si>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</si>
  <si>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</si>
  <si>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</si>
  <si>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</si>
  <si>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</si>
  <si>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</si>
  <si>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</si>
  <si>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</si>
  <si>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</si>
  <si>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</si>
  <si>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</si>
  <si>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</si>
  <si>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</si>
  <si>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</si>
  <si>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</si>
  <si>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</si>
  <si>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</si>
  <si>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</si>
  <si>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</si>
  <si>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</si>
  <si>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</si>
  <si>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</si>
  <si>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</si>
  <si>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</si>
  <si>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</si>
  <si>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</si>
  <si>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</si>
  <si>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</si>
  <si>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</si>
  <si>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</si>
  <si>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</si>
  <si>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</si>
  <si>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</si>
  <si>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</si>
  <si>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</si>
  <si>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</si>
  <si>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</si>
  <si>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</si>
  <si>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</si>
  <si>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</si>
  <si>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</si>
  <si>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</si>
  <si>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</si>
  <si>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</si>
  <si>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</si>
  <si>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</si>
  <si>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</si>
  <si>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</si>
  <si>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</si>
  <si>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</si>
  <si>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</si>
  <si>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</si>
  <si>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</si>
  <si>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</si>
  <si>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</si>
  <si>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</si>
  <si>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</si>
  <si>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</si>
  <si>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</si>
  <si>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</si>
  <si>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</si>
  <si>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</si>
  <si>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</si>
  <si>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</si>
  <si>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</si>
  <si>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</si>
  <si>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</si>
  <si>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</si>
  <si>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</si>
  <si>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</si>
  <si>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</si>
  <si>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</si>
  <si>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</si>
  <si>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</si>
  <si>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</si>
  <si>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</si>
  <si>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</si>
  <si>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</si>
  <si>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</si>
  <si>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</si>
  <si>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</si>
  <si>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</si>
  <si>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</si>
  <si>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</si>
  <si>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</si>
  <si>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</si>
  <si>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</si>
  <si>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</si>
  <si>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</si>
  <si>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</si>
  <si>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</si>
  <si>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</si>
  <si>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</si>
  <si>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</si>
  <si>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</si>
  <si>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</si>
  <si>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</si>
  <si>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</si>
  <si>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</si>
  <si>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</si>
  <si>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</si>
  <si>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</si>
  <si>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</si>
  <si>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</si>
  <si>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</si>
  <si>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</si>
  <si>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</si>
  <si>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</si>
  <si>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</si>
  <si>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</si>
  <si>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</si>
  <si>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</si>
  <si>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</si>
  <si>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</si>
  <si>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</si>
  <si>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</si>
  <si>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</si>
  <si>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</si>
  <si>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</si>
  <si>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</si>
  <si>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</si>
  <si>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</si>
  <si>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</si>
  <si>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</si>
  <si>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</si>
  <si>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</si>
  <si>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</si>
  <si>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</si>
  <si>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</si>
  <si>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</si>
  <si>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</si>
  <si>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</si>
  <si>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</si>
  <si>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</si>
  <si>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</si>
  <si>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</si>
  <si>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</si>
  <si>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</si>
  <si>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</si>
  <si>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</si>
  <si>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</si>
  <si>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</si>
  <si>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</si>
  <si>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</si>
  <si>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</si>
  <si>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</si>
  <si>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</si>
  <si>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</si>
  <si>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</si>
  <si>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</si>
  <si>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</si>
  <si>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</si>
  <si>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</si>
  <si>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</si>
  <si>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</si>
  <si>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</si>
  <si>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</si>
  <si>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</si>
  <si>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</si>
  <si>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</si>
  <si>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</si>
  <si>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</si>
  <si>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</si>
  <si>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</si>
  <si>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</si>
  <si>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</si>
  <si>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</si>
  <si>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</si>
  <si>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</si>
  <si>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</si>
  <si>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</si>
  <si>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</si>
  <si>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</si>
  <si>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</si>
  <si>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</si>
  <si>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</si>
  <si>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</si>
  <si>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</si>
  <si>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</si>
  <si>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</si>
  <si>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</si>
  <si>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</si>
  <si>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</si>
  <si>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</si>
  <si>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</si>
  <si>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</si>
  <si>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</si>
  <si>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</si>
  <si>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</si>
  <si>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</si>
  <si>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</si>
  <si>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</si>
  <si>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</si>
  <si>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</si>
  <si>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</si>
  <si>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</si>
  <si>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</si>
  <si>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</si>
  <si>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</si>
  <si>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</si>
  <si>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</si>
  <si>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</si>
  <si>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</si>
  <si>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</si>
  <si>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</si>
  <si>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</si>
  <si>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</si>
  <si>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</si>
  <si>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</si>
  <si>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</si>
  <si>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</si>
  <si>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</si>
  <si>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</si>
  <si>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</si>
  <si>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</si>
  <si>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</si>
  <si>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</si>
  <si>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</si>
  <si>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</si>
  <si>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</si>
  <si>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</si>
  <si>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</si>
  <si>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</si>
  <si>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</si>
  <si>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</si>
  <si>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</si>
  <si>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</si>
  <si>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</si>
  <si>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</si>
  <si>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</si>
  <si>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</si>
  <si>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</si>
  <si>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</si>
  <si>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</si>
  <si>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</si>
  <si>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</si>
  <si>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</si>
  <si>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</si>
  <si>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</si>
  <si>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</si>
  <si>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</si>
  <si>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</si>
  <si>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</si>
  <si>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</si>
  <si>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</si>
  <si>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</si>
  <si>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</si>
  <si>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</si>
  <si>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</si>
  <si>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</si>
  <si>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</si>
  <si>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</si>
  <si>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</si>
  <si>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</si>
  <si>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</si>
  <si>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</si>
  <si>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</si>
  <si>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</si>
  <si>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</si>
  <si>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</si>
  <si>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</si>
  <si>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</si>
  <si>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</si>
  <si>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</si>
  <si>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</si>
  <si>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</si>
  <si>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</si>
  <si>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</si>
  <si>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</si>
  <si>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</si>
  <si>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</si>
  <si>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</si>
  <si>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</si>
  <si>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</si>
  <si>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</si>
  <si>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</si>
  <si>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</si>
  <si>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</si>
  <si>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</si>
  <si>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</si>
  <si>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</si>
  <si>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</si>
  <si>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</si>
  <si>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</si>
  <si>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</si>
  <si>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</si>
  <si>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</si>
  <si>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</si>
  <si>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</si>
  <si>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</si>
  <si>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</si>
  <si>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</si>
  <si>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</si>
  <si>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</si>
  <si>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</si>
  <si>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</si>
  <si>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</si>
  <si>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</si>
  <si>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</si>
  <si>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</si>
  <si>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</si>
  <si>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</si>
  <si>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</si>
  <si>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</si>
  <si>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</si>
  <si>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</si>
  <si>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</si>
  <si>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</si>
  <si>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</si>
  <si>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</si>
  <si>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</si>
  <si>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</si>
  <si>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</si>
  <si>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</si>
  <si>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</si>
  <si>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</si>
  <si>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</si>
  <si>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</si>
  <si>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</si>
  <si>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</si>
  <si>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</si>
  <si>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</si>
  <si>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</si>
  <si>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</si>
  <si>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</si>
  <si>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</si>
  <si>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</si>
  <si>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</si>
  <si>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</si>
  <si>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</si>
  <si>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</si>
  <si>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</si>
  <si>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</si>
  <si>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</si>
  <si>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</si>
  <si>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</si>
  <si>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</si>
  <si>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</si>
  <si>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</si>
  <si>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</si>
  <si>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</si>
  <si>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</si>
  <si>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</si>
  <si>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</si>
  <si>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</si>
  <si>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</si>
  <si>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</si>
  <si>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</si>
  <si>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</si>
  <si>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</si>
  <si>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</si>
  <si>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</si>
  <si>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</si>
  <si>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</si>
  <si>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</si>
  <si>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</si>
  <si>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</si>
  <si>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</si>
  <si>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</si>
  <si>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</si>
  <si>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</si>
  <si>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</si>
  <si>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</si>
  <si>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</si>
  <si>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</si>
  <si>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</si>
  <si>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</si>
  <si>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</si>
  <si>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</si>
  <si>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</si>
  <si>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</si>
  <si>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</si>
  <si>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</si>
  <si>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</si>
  <si>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</si>
  <si>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</si>
  <si>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</si>
  <si>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</si>
  <si>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</si>
  <si>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</si>
  <si>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</si>
  <si>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</si>
  <si>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</si>
  <si>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</si>
  <si>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</si>
  <si>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</si>
  <si>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</si>
  <si>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</si>
  <si>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</si>
  <si>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</si>
  <si>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</si>
  <si>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</si>
  <si>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</si>
  <si>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</si>
  <si>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</si>
  <si>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</si>
  <si>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</si>
  <si>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</si>
  <si>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</si>
  <si>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</si>
  <si>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</si>
  <si>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</si>
  <si>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</si>
  <si>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</si>
  <si>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</si>
  <si>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</si>
  <si>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</si>
  <si>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</si>
  <si>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</si>
  <si>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</si>
  <si>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</si>
  <si>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</si>
  <si>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</si>
  <si>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</si>
  <si>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</si>
  <si>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</si>
  <si>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</si>
  <si>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</si>
  <si>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</si>
  <si>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</si>
  <si>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</si>
  <si>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</si>
  <si>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</si>
  <si>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</si>
  <si>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</si>
  <si>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</si>
  <si>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</si>
  <si>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</si>
  <si>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</si>
  <si>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</si>
  <si>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</si>
  <si>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</si>
  <si>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</si>
  <si>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</si>
  <si>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</si>
  <si>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</si>
  <si>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</si>
  <si>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</si>
  <si>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</si>
  <si>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</si>
  <si>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</si>
  <si>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</si>
  <si>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</si>
  <si>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</si>
  <si>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</si>
  <si>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</si>
  <si>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</si>
  <si>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</si>
  <si>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</si>
  <si>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</si>
  <si>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</si>
  <si>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</si>
  <si>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</si>
  <si>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</si>
  <si>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</si>
  <si>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</si>
  <si>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</si>
  <si>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</si>
  <si>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</si>
  <si>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</si>
  <si>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</si>
  <si>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</si>
  <si>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</si>
  <si>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</si>
  <si>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</si>
  <si>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</si>
  <si>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</si>
  <si>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</si>
  <si>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</si>
  <si>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</si>
  <si>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</si>
  <si>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</si>
  <si>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</si>
  <si>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</si>
  <si>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</si>
  <si>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</si>
  <si>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</si>
  <si>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</si>
  <si>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</si>
  <si>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</si>
  <si>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</si>
  <si>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</si>
  <si>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</si>
  <si>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</si>
  <si>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</si>
  <si>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</si>
  <si>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</si>
  <si>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</si>
  <si>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</si>
  <si>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</si>
  <si>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</si>
  <si>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</si>
  <si>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</si>
  <si>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</si>
  <si>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</si>
  <si>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</si>
  <si>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</si>
  <si>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</si>
  <si>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</si>
  <si>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</si>
  <si>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</si>
  <si>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</si>
  <si>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</si>
  <si>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</si>
  <si>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</si>
  <si>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</si>
  <si>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</si>
  <si>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</si>
  <si>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</si>
  <si>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</si>
  <si>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</si>
  <si>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</si>
  <si>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</si>
  <si>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</si>
  <si>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</si>
  <si>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</si>
  <si>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</si>
  <si>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</si>
  <si>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</si>
  <si>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</si>
  <si>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</si>
  <si>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</si>
  <si>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</si>
  <si>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</si>
  <si>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</si>
  <si>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</si>
  <si>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</si>
  <si>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</si>
  <si>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</si>
  <si>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</si>
  <si>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</si>
  <si>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</si>
  <si>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</si>
  <si>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</si>
  <si>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</si>
  <si>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</si>
  <si>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</si>
  <si>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</si>
  <si>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</si>
  <si>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</si>
  <si>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</si>
  <si>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</si>
  <si>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</si>
  <si>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</si>
  <si>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</si>
  <si>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</si>
  <si>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</si>
  <si>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</si>
  <si>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</si>
  <si>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</si>
  <si>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</si>
  <si>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</si>
  <si>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</si>
  <si>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</si>
  <si>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</si>
  <si>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</si>
  <si>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</si>
  <si>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</si>
  <si>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</si>
  <si>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</si>
  <si>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</si>
  <si>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</si>
  <si>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</si>
  <si>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</si>
  <si>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</si>
  <si>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</si>
  <si>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</si>
  <si>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</si>
  <si>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</si>
  <si>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</si>
  <si>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</si>
  <si>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</si>
  <si>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</si>
  <si>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</si>
  <si>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</si>
  <si>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</si>
  <si>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</si>
  <si>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</si>
  <si>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</si>
  <si>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</si>
  <si>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</si>
  <si>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</si>
  <si>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</si>
  <si>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</si>
  <si>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</si>
  <si>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</si>
  <si>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</si>
  <si>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</si>
  <si>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</si>
  <si>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</si>
  <si>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</si>
  <si>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</si>
  <si>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</si>
  <si>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</si>
  <si>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</si>
  <si>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</si>
  <si>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</si>
  <si>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</si>
  <si>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</si>
  <si>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</si>
  <si>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</si>
  <si>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</si>
  <si>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</si>
  <si>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</si>
  <si>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</si>
  <si>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</si>
  <si>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</si>
  <si>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</si>
  <si>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</si>
  <si>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</si>
  <si>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</si>
  <si>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</si>
  <si>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</si>
  <si>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</si>
  <si>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</si>
  <si>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</si>
  <si>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</si>
  <si>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</si>
  <si>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</si>
  <si>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</si>
  <si>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</si>
  <si>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</si>
  <si>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</si>
  <si>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</si>
  <si>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</si>
  <si>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</si>
  <si>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</si>
  <si>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</si>
  <si>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</si>
  <si>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</si>
  <si>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</si>
  <si>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</si>
  <si>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</si>
  <si>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</si>
  <si>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</si>
  <si>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</si>
  <si>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</si>
  <si>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</si>
  <si>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</si>
  <si>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</si>
  <si>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</si>
  <si>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</si>
  <si>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</si>
  <si>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</si>
  <si>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</si>
  <si>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</si>
  <si>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</si>
  <si>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</si>
  <si>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</si>
  <si>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</si>
  <si>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</si>
  <si>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</si>
  <si>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</si>
  <si>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</si>
  <si>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</si>
  <si>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</si>
  <si>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</si>
  <si>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</si>
  <si>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</si>
  <si>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</si>
  <si>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</si>
  <si>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</si>
  <si>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</si>
  <si>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</si>
  <si>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</si>
  <si>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</si>
  <si>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</si>
  <si>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</si>
  <si>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</si>
  <si>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</si>
  <si>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</si>
  <si>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</si>
  <si>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</si>
  <si>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</si>
  <si>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</si>
  <si>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</si>
  <si>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</si>
  <si>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</si>
  <si>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</si>
  <si>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</si>
  <si>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</si>
  <si>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</si>
  <si>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</si>
  <si>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</si>
  <si>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</si>
  <si>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</si>
  <si>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</si>
  <si>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</si>
  <si>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</si>
  <si>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</si>
  <si>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</si>
  <si>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</si>
  <si>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</si>
  <si>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</si>
  <si>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</si>
  <si>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</si>
  <si>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</si>
  <si>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</si>
  <si>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</si>
  <si>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</si>
  <si>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</si>
  <si>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</si>
  <si>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</si>
  <si>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</si>
  <si>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</si>
  <si>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</si>
  <si>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</si>
  <si>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</si>
  <si>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</si>
  <si>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</si>
  <si>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</si>
  <si>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</si>
  <si>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</si>
  <si>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</si>
  <si>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</si>
  <si>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</si>
  <si>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</si>
  <si>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</si>
  <si>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</si>
  <si>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</si>
  <si>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</si>
  <si>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</si>
  <si>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</si>
  <si>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</si>
  <si>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</si>
  <si>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</si>
  <si>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</si>
  <si>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</si>
  <si>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</si>
  <si>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</si>
  <si>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</si>
  <si>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</si>
  <si>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</si>
  <si>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</si>
  <si>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</si>
  <si>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</si>
  <si>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</si>
  <si>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</si>
  <si>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</si>
  <si>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</si>
  <si>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</si>
  <si>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</si>
  <si>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</si>
  <si>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</si>
  <si>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</si>
  <si>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</si>
  <si>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</si>
  <si>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</si>
  <si>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</si>
  <si>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</si>
  <si>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</si>
  <si>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</si>
  <si>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</si>
  <si>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</si>
  <si>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</si>
  <si>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</si>
  <si>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</si>
  <si>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</si>
  <si>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</si>
  <si>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</si>
  <si>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</si>
  <si>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</si>
  <si>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</si>
  <si>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</si>
  <si>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</si>
  <si>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</si>
  <si>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</si>
  <si>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</si>
  <si>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</si>
  <si>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</si>
  <si>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</si>
  <si>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</si>
  <si>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</si>
  <si>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</si>
  <si>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</si>
  <si>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</si>
  <si>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</si>
  <si>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</si>
  <si>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</si>
  <si>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</si>
  <si>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</si>
  <si>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</si>
  <si>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</si>
  <si>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</si>
  <si>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</si>
  <si>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</si>
  <si>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</si>
  <si>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</si>
  <si>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</si>
  <si>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</si>
  <si>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</si>
  <si>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</si>
  <si>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</si>
  <si>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</si>
  <si>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</si>
  <si>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</si>
  <si>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</si>
  <si>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</si>
  <si>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</si>
  <si>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</si>
  <si>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</si>
  <si>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</si>
  <si>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</si>
  <si>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</si>
  <si>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</si>
  <si>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</si>
  <si>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</si>
  <si>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</si>
  <si>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</si>
  <si>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</si>
  <si>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</si>
  <si>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</si>
  <si>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</si>
  <si>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</si>
  <si>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</si>
  <si>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</si>
  <si>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</si>
  <si>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</si>
  <si>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</si>
  <si>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</si>
  <si>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</si>
  <si>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</si>
  <si>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</si>
  <si>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</si>
  <si>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</si>
  <si>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</si>
  <si>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</si>
  <si>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</si>
  <si>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</si>
  <si>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</si>
  <si>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</si>
  <si>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</si>
  <si>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</si>
  <si>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</si>
  <si>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</si>
  <si>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</si>
  <si>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</si>
  <si>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</si>
  <si>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</si>
  <si>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</si>
  <si>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</si>
  <si>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</si>
  <si>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</si>
  <si>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</si>
  <si>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</si>
  <si>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</si>
  <si>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</si>
  <si>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</si>
  <si>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</si>
  <si>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</si>
  <si>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</si>
  <si>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</si>
  <si>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</si>
  <si>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</si>
  <si>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</si>
  <si>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</si>
  <si>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</si>
  <si>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</si>
  <si>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</si>
  <si>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</si>
  <si>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</si>
  <si>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</si>
  <si>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</si>
  <si>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</si>
  <si>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</si>
  <si>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</si>
  <si>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</si>
  <si>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</si>
  <si>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</si>
  <si>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</si>
  <si>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</si>
  <si>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</si>
  <si>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</si>
  <si>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</si>
  <si>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</si>
  <si>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</si>
  <si>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</si>
  <si>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</si>
  <si>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</si>
  <si>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</si>
  <si>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</si>
  <si>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</si>
  <si>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</si>
  <si>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</si>
  <si>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</si>
  <si>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</si>
  <si>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</si>
  <si>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</si>
  <si>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</si>
  <si>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</si>
  <si>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</si>
  <si>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</si>
  <si>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</si>
  <si>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</si>
  <si>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</si>
  <si>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</si>
  <si>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</si>
  <si>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</si>
  <si>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</si>
  <si>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</si>
  <si>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</si>
  <si>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</si>
  <si>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</si>
  <si>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</si>
  <si>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</si>
  <si>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</si>
  <si>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</si>
  <si>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</si>
  <si>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</si>
  <si>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</si>
  <si>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</si>
  <si>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</si>
  <si>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</si>
  <si>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</si>
  <si>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</si>
  <si>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</si>
  <si>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</si>
  <si>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</si>
  <si>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</si>
  <si>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</si>
  <si>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</si>
  <si>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</si>
  <si>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</si>
  <si>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</si>
  <si>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</si>
  <si>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</si>
  <si>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</si>
  <si>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</si>
  <si>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</si>
  <si>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</si>
  <si>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</si>
  <si>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</si>
  <si>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</si>
  <si>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</si>
  <si>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</si>
  <si>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</si>
  <si>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</si>
  <si>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</si>
  <si>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</si>
  <si>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</si>
  <si>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</si>
  <si>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</si>
  <si>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</si>
  <si>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</si>
  <si>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</si>
  <si>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</si>
  <si>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</si>
  <si>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</si>
  <si>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</si>
  <si>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</si>
  <si>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</si>
  <si>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</si>
  <si>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</si>
  <si>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</si>
  <si>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</si>
  <si>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</si>
  <si>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</si>
  <si>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</si>
  <si>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</si>
  <si>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</si>
  <si>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</si>
  <si>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</si>
  <si>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</si>
  <si>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</si>
  <si>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</si>
  <si>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</si>
  <si>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</si>
  <si>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</si>
  <si>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</si>
  <si>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</si>
  <si>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</si>
  <si>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</si>
  <si>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</si>
  <si>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</si>
  <si>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</si>
  <si>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</si>
  <si>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</si>
  <si>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</si>
  <si>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</si>
  <si>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</si>
  <si>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</si>
  <si>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</si>
  <si>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</si>
  <si>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</si>
  <si>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</si>
  <si>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</si>
  <si>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</si>
  <si>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</si>
  <si>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</si>
  <si>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</si>
  <si>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</si>
  <si>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</si>
  <si>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</si>
  <si>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</si>
  <si>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</si>
  <si>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</si>
  <si>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</si>
  <si>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</si>
  <si>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</si>
  <si>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</si>
  <si>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</si>
  <si>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</si>
  <si>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</si>
  <si>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</si>
  <si>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</si>
  <si>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</si>
  <si>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</si>
  <si>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</si>
  <si>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</si>
  <si>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</si>
  <si>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</si>
  <si>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</si>
  <si>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</si>
  <si>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</si>
  <si>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</si>
  <si>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</si>
  <si>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</si>
  <si>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</si>
  <si>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</si>
  <si>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</si>
  <si>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</si>
  <si>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</si>
  <si>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</si>
  <si>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</si>
  <si>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</si>
  <si>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</si>
  <si>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</si>
  <si>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</si>
  <si>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</si>
  <si>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</si>
  <si>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</si>
  <si>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</si>
  <si>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</si>
  <si>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</si>
  <si>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</si>
  <si>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</si>
  <si>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</si>
  <si>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</si>
  <si>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</si>
  <si>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</si>
  <si>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</si>
  <si>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</si>
  <si>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</si>
  <si>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</si>
  <si>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</si>
  <si>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</si>
  <si>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</si>
  <si>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</si>
  <si>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</si>
  <si>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</si>
  <si>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</si>
  <si>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</si>
  <si>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</si>
  <si>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</si>
  <si>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</si>
  <si>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</si>
  <si>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</si>
  <si>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</si>
  <si>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</si>
  <si>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</si>
  <si>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</si>
  <si>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</si>
  <si>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</si>
  <si>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</si>
  <si>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</si>
  <si>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</si>
  <si>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</si>
  <si>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</si>
  <si>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</si>
  <si>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</si>
  <si>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</si>
  <si>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</si>
  <si>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</si>
  <si>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</si>
  <si>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</si>
  <si>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</si>
  <si>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</si>
  <si>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</si>
  <si>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</si>
  <si>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</si>
  <si>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</si>
  <si>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</si>
  <si>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</si>
  <si>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</si>
  <si>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</si>
  <si>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</si>
  <si>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</si>
  <si>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</si>
  <si>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</si>
  <si>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</si>
  <si>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</si>
  <si>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</si>
  <si>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</si>
  <si>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</si>
  <si>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</si>
  <si>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</si>
  <si>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</si>
  <si>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</si>
  <si>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</si>
  <si>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</si>
  <si>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</si>
  <si>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</si>
  <si>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</si>
  <si>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</si>
  <si>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</si>
  <si>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</si>
  <si>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</si>
  <si>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</si>
  <si>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</si>
  <si>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</si>
  <si>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</si>
  <si>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</si>
  <si>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</si>
  <si>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</si>
  <si>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</si>
  <si>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</si>
  <si>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</si>
  <si>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</si>
  <si>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</si>
  <si>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</si>
  <si>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</si>
  <si>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</si>
  <si>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</si>
  <si>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</si>
  <si>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</si>
  <si>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</si>
  <si>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</si>
  <si>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</si>
  <si>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</si>
  <si>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</si>
  <si>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</si>
  <si>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</si>
  <si>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</si>
  <si>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</si>
  <si>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</si>
  <si>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</si>
  <si>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</si>
  <si>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</si>
  <si>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</si>
  <si>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</si>
  <si>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</si>
  <si>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</si>
  <si>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</si>
  <si>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</si>
  <si>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</si>
  <si>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</si>
  <si>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</si>
  <si>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</si>
  <si>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</si>
  <si>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</si>
  <si>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</si>
  <si>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</si>
  <si>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</si>
  <si>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</si>
  <si>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</si>
  <si>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</si>
  <si>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</si>
  <si>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</si>
  <si>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</si>
  <si>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</si>
  <si>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</si>
  <si>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</si>
  <si>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</si>
  <si>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</si>
  <si>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</si>
  <si>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</si>
  <si>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</si>
  <si>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</si>
  <si>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</si>
  <si>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</si>
  <si>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</si>
  <si>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</si>
  <si>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</si>
  <si>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</si>
  <si>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</si>
  <si>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</si>
  <si>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</si>
  <si>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</si>
  <si>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</si>
  <si>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</si>
  <si>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</si>
  <si>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</si>
  <si>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</si>
  <si>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</si>
  <si>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</si>
  <si>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</si>
  <si>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</si>
  <si>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</si>
  <si>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</si>
  <si>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</si>
  <si>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</si>
  <si>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</si>
  <si>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</si>
  <si>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</si>
  <si>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</si>
  <si>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</si>
  <si>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</si>
  <si>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</si>
  <si>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</si>
  <si>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</si>
  <si>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</si>
  <si>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</si>
  <si>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</si>
  <si>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</si>
  <si>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</si>
  <si>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</si>
  <si>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</si>
  <si>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</si>
  <si>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</si>
  <si>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</si>
  <si>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</si>
  <si>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</si>
  <si>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</si>
  <si>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</si>
  <si>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</si>
  <si>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</si>
  <si>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</si>
  <si>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</si>
  <si>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</si>
  <si>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</si>
  <si>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</si>
  <si>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</si>
  <si>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</si>
  <si>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</si>
  <si>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</si>
  <si>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</si>
  <si>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</si>
  <si>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</si>
  <si>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</si>
  <si>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</si>
  <si>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</si>
  <si>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</si>
  <si>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</si>
  <si>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</si>
  <si>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</si>
  <si>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</si>
  <si>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</si>
  <si>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</si>
  <si>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</si>
  <si>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</si>
  <si>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</si>
  <si>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</si>
  <si>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</si>
  <si>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</si>
  <si>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</si>
  <si>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</si>
  <si>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</si>
  <si>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</si>
  <si>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</si>
  <si>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</si>
  <si>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</si>
  <si>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</si>
  <si>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</si>
  <si>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</si>
  <si>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</si>
  <si>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</si>
  <si>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</si>
  <si>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</si>
  <si>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</si>
  <si>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</si>
  <si>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</si>
  <si>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</si>
  <si>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</si>
  <si>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</si>
  <si>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</si>
  <si>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</si>
  <si>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</si>
  <si>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</si>
  <si>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</si>
  <si>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</si>
  <si>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</si>
  <si>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</si>
  <si>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</si>
  <si>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</si>
  <si>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</si>
  <si>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</si>
  <si>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</si>
  <si>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</si>
  <si>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</si>
  <si>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</si>
  <si>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</si>
  <si>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</si>
  <si>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</si>
  <si>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</si>
  <si>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</si>
  <si>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</si>
  <si>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</si>
  <si>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</si>
  <si>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</si>
  <si>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</si>
  <si>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</si>
  <si>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</si>
  <si>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</si>
  <si>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</si>
  <si>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</si>
  <si>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</si>
  <si>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</si>
  <si>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</si>
  <si>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</si>
  <si>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</si>
  <si>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</si>
  <si>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</si>
  <si>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</si>
  <si>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</si>
  <si>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</si>
  <si>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</si>
  <si>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</si>
  <si>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</si>
  <si>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</si>
  <si>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</si>
  <si>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</si>
  <si>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</si>
  <si>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</si>
  <si>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</si>
  <si>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</si>
  <si>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</si>
  <si>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</si>
  <si>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</si>
  <si>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</si>
  <si>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</si>
  <si>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</si>
  <si>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</si>
  <si>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</si>
  <si>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</si>
  <si>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</si>
  <si>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</si>
  <si>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</si>
  <si>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</si>
  <si>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</si>
  <si>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</si>
  <si>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</si>
  <si>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</si>
  <si>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</si>
  <si>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</si>
  <si>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</si>
  <si>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</si>
  <si>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</si>
  <si>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</si>
  <si>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</si>
  <si>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</si>
  <si>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</si>
  <si>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</si>
  <si>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</si>
  <si>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</si>
  <si>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</si>
  <si>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</si>
  <si>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</si>
  <si>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</si>
  <si>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</si>
  <si>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</si>
  <si>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</si>
  <si>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</si>
  <si>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</si>
  <si>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</si>
  <si>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</si>
  <si>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</si>
  <si>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</si>
  <si>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</si>
  <si>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</si>
  <si>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</si>
  <si>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</si>
  <si>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</si>
  <si>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</si>
  <si>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</si>
  <si>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</si>
  <si>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</si>
  <si>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</si>
  <si>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</si>
  <si>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</si>
  <si>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</si>
  <si>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</si>
  <si>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</si>
  <si>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</si>
  <si>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</si>
  <si>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</si>
  <si>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</si>
  <si>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</si>
  <si>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</si>
  <si>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</si>
  <si>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</si>
  <si>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</si>
  <si>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</si>
  <si>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</si>
  <si>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</si>
  <si>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</si>
  <si>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</si>
  <si>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</si>
  <si>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</si>
  <si>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</si>
  <si>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</si>
  <si>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</si>
  <si>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</si>
  <si>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</si>
  <si>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</si>
  <si>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</si>
  <si>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</si>
  <si>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</si>
  <si>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</si>
  <si>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</si>
  <si>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</si>
  <si>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</si>
  <si>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</si>
  <si>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</si>
  <si>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</si>
  <si>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</si>
  <si>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</si>
  <si>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</si>
  <si>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</si>
  <si>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</si>
  <si>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</si>
  <si>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</si>
  <si>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</si>
  <si>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</si>
  <si>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</si>
  <si>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</si>
  <si>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</si>
  <si>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</si>
  <si>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</si>
  <si>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</si>
  <si>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</si>
  <si>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</si>
  <si>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</si>
  <si>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</si>
  <si>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</si>
  <si>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</si>
  <si>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</si>
  <si>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</si>
  <si>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</si>
  <si>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</si>
  <si>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</si>
  <si>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</si>
  <si>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</si>
  <si>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</si>
  <si>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</si>
  <si>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</si>
  <si>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</si>
  <si>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</si>
  <si>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</si>
  <si>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</si>
  <si>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</si>
  <si>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</si>
  <si>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</si>
  <si>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</si>
  <si>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</si>
  <si>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</si>
  <si>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</si>
  <si>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</si>
  <si>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</si>
  <si>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</si>
  <si>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</si>
  <si>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</si>
  <si>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</si>
  <si>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</si>
  <si>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</si>
  <si>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</si>
  <si>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</si>
  <si>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</si>
  <si>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</si>
  <si>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</si>
  <si>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</si>
  <si>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</si>
  <si>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</si>
  <si>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</si>
  <si>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</si>
  <si>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</si>
  <si>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</si>
  <si>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</si>
  <si>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</si>
  <si>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</si>
  <si>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</si>
  <si>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</si>
  <si>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</si>
  <si>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</si>
  <si>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</si>
  <si>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</si>
  <si>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</si>
  <si>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</si>
  <si>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</si>
  <si>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</si>
  <si>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</si>
  <si>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</si>
  <si>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</si>
  <si>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</si>
  <si>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</si>
  <si>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</si>
  <si>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</si>
  <si>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</si>
  <si>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</si>
  <si>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</si>
  <si>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</si>
  <si>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</si>
  <si>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</si>
  <si>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</si>
  <si>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</si>
  <si>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</si>
  <si>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</si>
  <si>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</si>
  <si>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</si>
  <si>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</si>
  <si>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</si>
  <si>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</si>
  <si>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</si>
  <si>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</si>
  <si>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</si>
  <si>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</si>
  <si>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</si>
  <si>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</si>
  <si>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</si>
  <si>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</si>
  <si>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</si>
  <si>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</si>
  <si>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</si>
  <si>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</si>
  <si>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</si>
  <si>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</si>
  <si>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</si>
  <si>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</si>
  <si>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</si>
  <si>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</si>
  <si>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</si>
  <si>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</si>
  <si>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</si>
  <si>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</si>
  <si>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</si>
  <si>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</si>
  <si>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</si>
  <si>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</si>
  <si>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</si>
  <si>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</si>
  <si>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</si>
  <si>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</si>
  <si>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</si>
  <si>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</si>
  <si>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</si>
  <si>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</si>
  <si>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</si>
  <si>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</si>
  <si>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</si>
  <si>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</si>
  <si>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</si>
  <si>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</si>
  <si>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</si>
  <si>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</si>
  <si>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</si>
  <si>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</si>
  <si>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</si>
  <si>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</si>
  <si>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</si>
  <si>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</si>
  <si>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</si>
  <si>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</si>
  <si>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</si>
  <si>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</si>
  <si>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</si>
  <si>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</si>
  <si>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</si>
  <si>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</si>
  <si>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</si>
  <si>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</si>
  <si>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</si>
  <si>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</si>
  <si>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</si>
  <si>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</si>
  <si>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</si>
  <si>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</si>
  <si>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</si>
  <si>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</si>
  <si>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</si>
  <si>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</si>
  <si>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</si>
  <si>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</si>
  <si>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</si>
  <si>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</si>
  <si>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</si>
  <si>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</si>
  <si>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</si>
  <si>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</si>
  <si>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</si>
  <si>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</si>
  <si>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</si>
  <si>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</si>
  <si>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</si>
  <si>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</si>
  <si>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</si>
  <si>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</si>
  <si>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</si>
  <si>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</si>
  <si>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</si>
  <si>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</si>
  <si>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</si>
  <si>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</si>
  <si>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</si>
  <si>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</si>
  <si>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</si>
  <si>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</si>
  <si>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</si>
  <si>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</si>
  <si>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</si>
  <si>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</si>
  <si>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</si>
  <si>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</si>
  <si>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</si>
  <si>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</si>
  <si>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</si>
  <si>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</si>
  <si>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</si>
  <si>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</si>
  <si>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</si>
  <si>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</si>
  <si>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</si>
  <si>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</si>
  <si>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</si>
  <si>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</si>
  <si>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</si>
  <si>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</si>
  <si>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</si>
  <si>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</si>
  <si>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</si>
  <si>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</si>
  <si>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</si>
  <si>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</si>
  <si>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</si>
  <si>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</si>
  <si>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</si>
  <si>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</si>
  <si>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</si>
  <si>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</si>
  <si>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</si>
  <si>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</si>
  <si>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</si>
  <si>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</si>
  <si>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</si>
  <si>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</si>
  <si>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</si>
  <si>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</si>
  <si>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</si>
  <si>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</si>
  <si>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</si>
  <si>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</si>
  <si>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</si>
  <si>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</si>
  <si>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</si>
  <si>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</si>
  <si>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</si>
  <si>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</si>
  <si>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</si>
  <si>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</si>
  <si>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</si>
  <si>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</si>
  <si>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</si>
  <si>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</si>
  <si>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</si>
  <si>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</si>
  <si>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</si>
  <si>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</si>
  <si>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</si>
  <si>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</si>
  <si>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</si>
  <si>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</si>
  <si>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</si>
  <si>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</si>
  <si>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</si>
  <si>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</si>
  <si>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</si>
  <si>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</si>
  <si>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</si>
  <si>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</si>
  <si>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</si>
  <si>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</si>
  <si>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</si>
  <si>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</si>
  <si>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</si>
  <si>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</si>
  <si>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</si>
  <si>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</si>
  <si>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</si>
  <si>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</si>
  <si>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</si>
  <si>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</si>
  <si>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</si>
  <si>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</si>
  <si>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</si>
  <si>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</si>
  <si>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</si>
  <si>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</si>
  <si>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</si>
  <si>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</si>
  <si>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</si>
  <si>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</si>
  <si>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</si>
  <si>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</si>
  <si>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</si>
  <si>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</si>
  <si>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</si>
  <si>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</si>
  <si>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</si>
  <si>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</si>
  <si>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</si>
  <si>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</si>
  <si>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</si>
  <si>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</si>
  <si>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</si>
  <si>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</si>
  <si>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</si>
  <si>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</si>
  <si>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</si>
  <si>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</si>
  <si>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</si>
  <si>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</si>
  <si>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</si>
  <si>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</si>
  <si>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</si>
  <si>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</si>
  <si>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</si>
  <si>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</si>
  <si>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</si>
  <si>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</si>
  <si>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</si>
  <si>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</si>
  <si>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</si>
  <si>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</si>
  <si>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</si>
  <si>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</si>
  <si>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</si>
  <si>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</si>
  <si>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</si>
  <si>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</si>
  <si>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</si>
  <si>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</si>
  <si>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</si>
  <si>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</si>
  <si>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</si>
  <si>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</si>
  <si>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</si>
  <si>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</si>
  <si>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</si>
  <si>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</si>
  <si>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</si>
  <si>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</si>
  <si>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</si>
  <si>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</si>
  <si>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</si>
  <si>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</si>
  <si>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</si>
  <si>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</si>
  <si>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</si>
  <si>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</si>
  <si>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</si>
  <si>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</si>
  <si>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</si>
  <si>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</si>
  <si>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</si>
  <si>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</si>
  <si>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</si>
  <si>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</si>
  <si>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</si>
  <si>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</si>
  <si>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</si>
  <si>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</si>
  <si>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</si>
  <si>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</si>
  <si>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</si>
  <si>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</si>
  <si>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</si>
  <si>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</si>
  <si>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</si>
  <si>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</si>
  <si>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</si>
  <si>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</si>
  <si>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</si>
  <si>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</si>
  <si>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</si>
  <si>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</si>
  <si>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</si>
  <si>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</si>
  <si>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</si>
  <si>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</si>
  <si>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</si>
  <si>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</si>
  <si>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</si>
  <si>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</si>
  <si>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</si>
  <si>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</si>
  <si>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</si>
  <si>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</si>
  <si>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</si>
  <si>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</si>
  <si>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</si>
  <si>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</si>
  <si>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</si>
  <si>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</si>
  <si>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</si>
  <si>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</si>
  <si>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</si>
  <si>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</si>
  <si>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</si>
  <si>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</si>
  <si>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</si>
  <si>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</si>
  <si>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</si>
  <si>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</si>
  <si>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</si>
  <si>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</si>
  <si>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</si>
  <si>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</si>
  <si>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</si>
  <si>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</si>
  <si>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</si>
  <si>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</si>
  <si>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</si>
  <si>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</si>
  <si>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</si>
  <si>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</si>
  <si>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</si>
  <si>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</si>
  <si>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</si>
  <si>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</si>
  <si>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</si>
  <si>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</si>
  <si>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</si>
  <si>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</si>
  <si>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</si>
  <si>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</si>
  <si>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</si>
  <si>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</si>
  <si>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</si>
  <si>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</si>
  <si>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</si>
  <si>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</si>
  <si>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</si>
  <si>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</si>
  <si>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</si>
  <si>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</si>
  <si>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</si>
  <si>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</si>
  <si>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</si>
  <si>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</si>
  <si>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</si>
  <si>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</si>
  <si>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</si>
  <si>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</si>
  <si>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</si>
  <si>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</si>
  <si>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</si>
  <si>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</si>
  <si>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</si>
  <si>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</si>
  <si>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</si>
  <si>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</si>
  <si>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</si>
  <si>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</si>
  <si>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</si>
  <si>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</si>
  <si>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</si>
  <si>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</si>
  <si>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</si>
  <si>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</si>
  <si>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</si>
  <si>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</si>
  <si>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</si>
  <si>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</si>
  <si>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</si>
  <si>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</si>
  <si>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</si>
  <si>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</si>
  <si>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</si>
  <si>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</si>
  <si>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</si>
  <si>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</si>
  <si>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</si>
  <si>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</si>
  <si>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</si>
  <si>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</si>
  <si>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</si>
  <si>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</si>
  <si>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</si>
  <si>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</si>
  <si>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</si>
  <si>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</si>
  <si>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</si>
  <si>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</si>
  <si>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</si>
  <si>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</si>
  <si>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</si>
  <si>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</si>
  <si>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</si>
  <si>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</si>
  <si>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</si>
  <si>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</si>
  <si>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</si>
  <si>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</si>
  <si>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</si>
  <si>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</si>
  <si>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</si>
  <si>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</si>
  <si>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</si>
  <si>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</si>
  <si>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</si>
  <si>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</si>
  <si>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</si>
  <si>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</si>
  <si>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</si>
  <si>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</si>
  <si>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</si>
  <si>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</si>
  <si>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</si>
  <si>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</si>
  <si>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</si>
  <si>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</si>
  <si>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</si>
  <si>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</si>
  <si>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</si>
  <si>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</si>
  <si>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</si>
  <si>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</si>
  <si>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</si>
  <si>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</si>
  <si>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</si>
  <si>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</si>
  <si>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</si>
  <si>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</si>
  <si>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</si>
  <si>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</si>
  <si>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</si>
  <si>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</si>
  <si>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</si>
  <si>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</si>
  <si>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</si>
  <si>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</si>
  <si>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</si>
  <si>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</si>
  <si>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</si>
  <si>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</si>
  <si>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</si>
  <si>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</si>
  <si>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</si>
  <si>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</si>
  <si>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</si>
  <si>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</si>
  <si>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</si>
  <si>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</si>
  <si>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</si>
  <si>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</si>
  <si>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</si>
  <si>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</si>
  <si>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</si>
  <si>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</si>
  <si>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</si>
  <si>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</si>
  <si>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</si>
  <si>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</si>
  <si>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</si>
  <si>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</si>
  <si>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</si>
  <si>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</si>
  <si>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</si>
  <si>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</si>
  <si>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</si>
  <si>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</si>
  <si>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</si>
  <si>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</si>
  <si>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</si>
  <si>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</si>
  <si>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</si>
  <si>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</si>
  <si>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</si>
  <si>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</si>
  <si>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</si>
  <si>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</si>
  <si>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</si>
  <si>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</si>
  <si>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</si>
  <si>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</si>
  <si>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</si>
  <si>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</si>
  <si>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</si>
  <si>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</si>
  <si>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</si>
  <si>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</si>
  <si>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</si>
  <si>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</si>
  <si>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</si>
  <si>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</si>
  <si>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</si>
  <si>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</si>
  <si>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</si>
  <si>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</si>
  <si>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</si>
  <si>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</si>
  <si>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</si>
  <si>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</si>
  <si>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</si>
  <si>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</si>
  <si>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</si>
  <si>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</si>
  <si>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</si>
  <si>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</si>
  <si>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</si>
  <si>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</si>
  <si>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</si>
  <si>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</si>
  <si>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</si>
  <si>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</si>
  <si>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</si>
  <si>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</si>
  <si>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</si>
  <si>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</si>
  <si>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</si>
  <si>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</si>
  <si>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</si>
  <si>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</si>
  <si>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</si>
  <si>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</si>
  <si>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</si>
  <si>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</si>
  <si>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</si>
  <si>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</si>
  <si>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</si>
  <si>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</si>
  <si>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</si>
  <si>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</si>
  <si>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</si>
  <si>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</si>
  <si>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</si>
  <si>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</si>
  <si>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</si>
  <si>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</si>
  <si>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</si>
  <si>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</si>
  <si>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</si>
  <si>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</si>
  <si>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</si>
  <si>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</si>
  <si>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</si>
  <si>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</si>
  <si>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</si>
  <si>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</si>
  <si>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</si>
  <si>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</si>
  <si>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</si>
  <si>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</si>
  <si>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</si>
  <si>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</si>
  <si>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</si>
  <si>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</si>
  <si>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</si>
  <si>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</si>
  <si>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</si>
  <si>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</si>
  <si>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</si>
  <si>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</si>
  <si>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</si>
  <si>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</si>
  <si>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</si>
  <si>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</si>
  <si>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</si>
  <si>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</si>
  <si>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</si>
  <si>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</si>
  <si>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</si>
  <si>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</si>
  <si>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</si>
  <si>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</si>
  <si>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</si>
  <si>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</si>
  <si>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</si>
  <si>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</si>
  <si>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</si>
  <si>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</si>
  <si>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</si>
  <si>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</si>
  <si>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</si>
  <si>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</si>
  <si>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</si>
  <si>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</si>
  <si>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</si>
  <si>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</si>
  <si>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</si>
  <si>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</si>
  <si>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</si>
  <si>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</si>
  <si>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</si>
  <si>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</si>
  <si>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</si>
  <si>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</si>
  <si>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</si>
  <si>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</si>
  <si>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</si>
  <si>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</si>
  <si>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</si>
  <si>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</si>
  <si>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</si>
  <si>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</si>
  <si>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</si>
  <si>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</si>
  <si>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</si>
  <si>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</si>
  <si>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</si>
  <si>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</si>
  <si>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</si>
  <si>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</si>
  <si>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</si>
  <si>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</si>
  <si>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</si>
  <si>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</si>
  <si>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</si>
  <si>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</si>
  <si>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</si>
  <si>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</si>
  <si>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</si>
  <si>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</si>
  <si>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</si>
  <si>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</si>
  <si>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</si>
  <si>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</si>
  <si>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</si>
  <si>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</si>
  <si>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</si>
  <si>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</si>
  <si>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</si>
  <si>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</si>
  <si>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</si>
  <si>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</si>
  <si>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</si>
  <si>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</si>
  <si>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</si>
  <si>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</si>
  <si>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</si>
  <si>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</si>
  <si>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</si>
  <si>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</si>
  <si>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</si>
  <si>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</si>
  <si>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</si>
  <si>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</si>
  <si>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</si>
  <si>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</si>
  <si>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</si>
  <si>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</si>
  <si>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</si>
  <si>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</si>
  <si>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</si>
  <si>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</si>
  <si>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</si>
  <si>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</si>
  <si>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</si>
  <si>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</si>
  <si>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</si>
  <si>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</si>
  <si>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</si>
  <si>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</si>
  <si>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</si>
  <si>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</si>
  <si>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</si>
  <si>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</si>
  <si>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</si>
  <si>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</si>
  <si>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</si>
  <si>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</si>
  <si>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</si>
  <si>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</si>
  <si>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</si>
  <si>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</si>
  <si>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</si>
  <si>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</si>
  <si>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</si>
  <si>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</si>
  <si>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</si>
  <si>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</si>
  <si>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</si>
  <si>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</si>
  <si>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</si>
  <si>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</si>
  <si>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</si>
  <si>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</si>
  <si>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</si>
  <si>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</si>
  <si>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</si>
  <si>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</si>
  <si>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</si>
  <si>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</si>
  <si>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</si>
  <si>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</si>
  <si>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</si>
  <si>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</si>
  <si>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</si>
  <si>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</si>
  <si>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</si>
  <si>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</si>
  <si>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</si>
  <si>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</si>
  <si>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</si>
  <si>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</si>
  <si>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</si>
  <si>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</si>
  <si>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</si>
  <si>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</si>
  <si>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</si>
  <si>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</si>
  <si>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</si>
  <si>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</si>
  <si>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</si>
  <si>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</si>
  <si>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</si>
  <si>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</si>
  <si>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</si>
  <si>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</si>
  <si>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</si>
  <si>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</si>
  <si>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</si>
  <si>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</si>
  <si>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</si>
  <si>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</si>
  <si>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</si>
  <si>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</si>
  <si>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</si>
  <si>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</si>
  <si>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</si>
  <si>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</si>
  <si>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</si>
  <si>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</si>
  <si>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</si>
  <si>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</si>
  <si>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</si>
  <si>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</si>
  <si>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</si>
  <si>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</si>
  <si>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</si>
  <si>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</si>
  <si>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</si>
  <si>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</si>
  <si>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</si>
  <si>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</si>
  <si>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</si>
  <si>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</si>
  <si>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</si>
  <si>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</si>
  <si>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</si>
  <si>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</si>
  <si>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</si>
  <si>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</si>
  <si>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</si>
  <si>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</si>
  <si>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</si>
  <si>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</si>
  <si>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</si>
  <si>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</si>
  <si>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</si>
  <si>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</si>
  <si>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</si>
  <si>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</si>
  <si>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</si>
  <si>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</si>
  <si>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</si>
  <si>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</si>
  <si>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</si>
  <si>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</si>
  <si>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</si>
  <si>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</si>
  <si>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</si>
  <si>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</si>
  <si>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</si>
  <si>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</si>
  <si>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</si>
  <si>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</si>
  <si>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</si>
  <si>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</si>
  <si>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</si>
  <si>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</si>
  <si>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</si>
  <si>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</si>
  <si>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</si>
  <si>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</si>
  <si>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</si>
  <si>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</si>
  <si>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</si>
  <si>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</si>
  <si>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</si>
  <si>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</si>
  <si>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</si>
  <si>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</si>
  <si>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</si>
  <si>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</si>
  <si>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</si>
  <si>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</si>
  <si>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</si>
  <si>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</si>
  <si>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</si>
  <si>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</si>
  <si>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</si>
  <si>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</si>
  <si>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</si>
  <si>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</si>
  <si>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</si>
  <si>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</si>
  <si>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</si>
  <si>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</si>
  <si>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</si>
  <si>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</si>
  <si>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</si>
  <si>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</si>
  <si>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</si>
  <si>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</si>
  <si>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</si>
  <si>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</si>
  <si>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</si>
  <si>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</si>
  <si>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</si>
  <si>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</si>
  <si>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</si>
  <si>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</si>
  <si>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</si>
  <si>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</si>
  <si>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</si>
  <si>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</si>
  <si>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</si>
  <si>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</si>
  <si>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</si>
  <si>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</si>
  <si>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</si>
  <si>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</si>
  <si>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</si>
  <si>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</si>
  <si>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</si>
  <si>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</si>
  <si>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</si>
  <si>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</si>
  <si>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</si>
  <si>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</si>
  <si>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</si>
  <si>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</si>
  <si>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</si>
  <si>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</si>
  <si>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</si>
  <si>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</si>
  <si>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</si>
  <si>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</si>
  <si>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</si>
  <si>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</si>
  <si>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</si>
  <si>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</si>
  <si>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</si>
  <si>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</si>
  <si>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</si>
  <si>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</si>
  <si>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</si>
  <si>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</si>
  <si>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</si>
  <si>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</si>
  <si>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</si>
  <si>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</si>
  <si>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</si>
  <si>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</si>
  <si>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</si>
  <si>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</si>
  <si>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</si>
  <si>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</si>
  <si>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</si>
  <si>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</si>
  <si>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</si>
  <si>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</si>
  <si>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</si>
  <si>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</si>
  <si>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</si>
  <si>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</si>
  <si>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</si>
  <si>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</si>
  <si>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</si>
  <si>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</si>
  <si>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</si>
  <si>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</si>
  <si>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</si>
  <si>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</si>
  <si>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</si>
  <si>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</si>
  <si>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</si>
  <si>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</si>
  <si>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</si>
  <si>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</si>
  <si>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</si>
  <si>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</si>
  <si>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</si>
  <si>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</si>
  <si>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</si>
  <si>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</si>
  <si>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</si>
  <si>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</si>
  <si>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</si>
  <si>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</si>
  <si>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</si>
  <si>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</si>
  <si>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</si>
  <si>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</si>
  <si>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</si>
  <si>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</si>
  <si>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</si>
  <si>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</si>
  <si>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</si>
  <si>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</si>
  <si>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</si>
  <si>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</si>
  <si>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</si>
  <si>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</si>
  <si>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</si>
  <si>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</si>
  <si>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</si>
  <si>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</si>
  <si>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</si>
  <si>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</si>
  <si>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</si>
  <si>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</si>
  <si>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</si>
  <si>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</si>
  <si>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</si>
  <si>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</si>
  <si>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</si>
  <si>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</si>
  <si>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</si>
  <si>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</si>
  <si>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</si>
  <si>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</si>
  <si>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</si>
  <si>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</si>
  <si>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</si>
  <si>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</si>
  <si>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</si>
  <si>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</si>
  <si>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</si>
  <si>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</si>
  <si>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</si>
  <si>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</si>
  <si>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</si>
  <si>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</si>
  <si>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</si>
  <si>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</si>
  <si>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</si>
  <si>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</si>
  <si>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</si>
  <si>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</si>
  <si>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</si>
  <si>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</si>
  <si>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</si>
  <si>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</si>
  <si>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</si>
  <si>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</si>
  <si>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</si>
  <si>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</si>
  <si>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</si>
  <si>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</si>
  <si>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</si>
  <si>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</si>
  <si>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</si>
  <si>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</si>
  <si>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</si>
  <si>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</si>
  <si>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</si>
  <si>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</si>
  <si>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</si>
  <si>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</si>
  <si>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</si>
  <si>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</si>
  <si>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</si>
  <si>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</si>
  <si>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</si>
  <si>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</si>
  <si>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</si>
  <si>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</si>
  <si>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</si>
  <si>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</si>
  <si>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</si>
  <si>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</si>
  <si>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</si>
  <si>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</si>
  <si>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</si>
  <si>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</si>
  <si>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</si>
  <si>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</si>
  <si>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</si>
  <si>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</si>
  <si>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</si>
  <si>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</si>
  <si>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</si>
  <si>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</si>
  <si>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</si>
  <si>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</si>
  <si>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</si>
  <si>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</si>
  <si>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</si>
  <si>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</si>
  <si>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</si>
  <si>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</si>
  <si>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</si>
  <si>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</si>
  <si>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</si>
  <si>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</si>
  <si>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</si>
  <si>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</si>
  <si>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</si>
  <si>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</si>
  <si>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</si>
  <si>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</si>
  <si>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</si>
  <si>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</si>
  <si>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</si>
  <si>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</si>
  <si>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</si>
  <si>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</si>
  <si>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</si>
  <si>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</si>
  <si>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</si>
  <si>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</si>
  <si>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</si>
  <si>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</si>
  <si>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</si>
  <si>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</si>
  <si>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</si>
  <si>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</si>
  <si>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</si>
  <si>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</si>
  <si>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</si>
  <si>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</si>
  <si>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</si>
  <si>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</si>
  <si>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</si>
  <si>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</si>
  <si>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</si>
  <si>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</si>
  <si>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</si>
  <si>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</si>
  <si>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</si>
  <si>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</si>
  <si>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</si>
  <si>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</si>
  <si>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</si>
  <si>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</si>
  <si>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</si>
  <si>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</si>
  <si>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</si>
  <si>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</si>
  <si>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</si>
  <si>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</si>
  <si>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</si>
  <si>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</si>
  <si>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</si>
  <si>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</si>
  <si>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</si>
  <si>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</si>
  <si>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</si>
  <si>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</si>
  <si>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</si>
  <si>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</si>
  <si>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</si>
  <si>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</si>
  <si>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</si>
  <si>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</si>
  <si>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</si>
  <si>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</si>
  <si>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</si>
  <si>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</si>
  <si>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</si>
  <si>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</si>
  <si>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</si>
  <si>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</si>
  <si>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</si>
  <si>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</si>
  <si>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</si>
  <si>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</si>
  <si>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</si>
  <si>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</si>
  <si>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</si>
  <si>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</si>
  <si>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</si>
  <si>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</si>
  <si>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</si>
  <si>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</si>
  <si>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</si>
  <si>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</si>
  <si>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</si>
  <si>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</si>
  <si>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</si>
  <si>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</si>
  <si>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</si>
  <si>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</si>
  <si>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</si>
  <si>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</si>
  <si>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</si>
  <si>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</si>
  <si>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</si>
  <si>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</si>
  <si>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</si>
  <si>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</si>
  <si>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</si>
  <si>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</si>
  <si>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</si>
  <si>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</si>
  <si>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</si>
  <si>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</si>
  <si>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</si>
  <si>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</si>
  <si>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</si>
  <si>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</si>
  <si>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</si>
  <si>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</si>
  <si>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</si>
  <si>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</si>
  <si>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</si>
  <si>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</si>
  <si>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</si>
  <si>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</si>
  <si>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</si>
  <si>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</si>
  <si>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</si>
  <si>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</si>
  <si>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</si>
  <si>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</si>
  <si>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</si>
  <si>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</si>
  <si>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</si>
  <si>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</si>
  <si>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</si>
  <si>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</si>
  <si>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</si>
  <si>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</si>
  <si>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</si>
  <si>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</si>
  <si>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</si>
  <si>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</si>
  <si>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</si>
  <si>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</si>
  <si>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</si>
  <si>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</si>
  <si>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</si>
  <si>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</si>
  <si>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</si>
  <si>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</si>
  <si>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</si>
  <si>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</si>
  <si>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</si>
  <si>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</si>
  <si>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</si>
  <si>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</si>
  <si>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</si>
  <si>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</si>
  <si>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</si>
  <si>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</si>
  <si>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</si>
  <si>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</si>
  <si>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</si>
  <si>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</si>
  <si>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</si>
  <si>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</si>
  <si>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</si>
  <si>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</si>
  <si>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</si>
  <si>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</si>
  <si>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</si>
  <si>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</si>
  <si>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</si>
  <si>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</si>
  <si>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</si>
  <si>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</si>
  <si>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</si>
  <si>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</si>
  <si>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</si>
  <si>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</si>
  <si>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</si>
  <si>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</si>
  <si>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</si>
  <si>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</si>
  <si>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</si>
  <si>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</si>
  <si>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</si>
  <si>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</si>
  <si>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</si>
  <si>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</si>
  <si>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</si>
  <si>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</si>
  <si>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</si>
  <si>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</si>
  <si>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</si>
  <si>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</si>
  <si>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</si>
  <si>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</si>
  <si>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</si>
  <si>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</si>
  <si>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</si>
  <si>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</si>
  <si>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</si>
  <si>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</si>
  <si>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</si>
  <si>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</si>
  <si>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</si>
  <si>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</si>
  <si>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</si>
  <si>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</si>
  <si>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</si>
  <si>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</si>
  <si>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</si>
  <si>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</si>
  <si>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</si>
  <si>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</si>
  <si>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</si>
  <si>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</si>
  <si>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</si>
  <si>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</si>
  <si>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</si>
  <si>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</si>
  <si>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</si>
  <si>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</si>
  <si>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</si>
  <si>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</si>
  <si>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</si>
  <si>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</si>
  <si>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</si>
  <si>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</si>
  <si>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</si>
  <si>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</si>
  <si>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</si>
  <si>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</si>
  <si>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</si>
  <si>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</si>
  <si>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</si>
  <si>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</si>
  <si>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</si>
  <si>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</si>
  <si>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</si>
  <si>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</si>
  <si>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</si>
  <si>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</si>
  <si>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</si>
  <si>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</si>
  <si>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</si>
  <si>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</si>
  <si>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</si>
  <si>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</si>
  <si>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</si>
  <si>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</si>
  <si>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</si>
  <si>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</si>
  <si>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</si>
  <si>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</si>
  <si>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</si>
  <si>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</si>
  <si>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</si>
  <si>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</si>
  <si>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</si>
  <si>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</si>
  <si>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</si>
  <si>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</si>
  <si>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</si>
  <si>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</si>
  <si>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</si>
  <si>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</si>
  <si>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</si>
  <si>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</si>
  <si>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</si>
  <si>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</si>
  <si>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</si>
  <si>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</si>
  <si>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</si>
  <si>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</si>
  <si>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</si>
  <si>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</si>
  <si>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</si>
  <si>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</si>
  <si>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</si>
  <si>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</si>
  <si>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</si>
  <si>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</si>
  <si>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</si>
  <si>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</si>
  <si>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</si>
  <si>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</si>
  <si>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</si>
  <si>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</si>
  <si>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</si>
  <si>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</si>
  <si>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</si>
  <si>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</si>
  <si>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</si>
  <si>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</si>
  <si>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</si>
  <si>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</si>
  <si>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</si>
  <si>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</si>
  <si>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</si>
  <si>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</si>
  <si>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</si>
  <si>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</si>
  <si>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</si>
  <si>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</si>
  <si>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</si>
  <si>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</si>
  <si>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</si>
  <si>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</si>
  <si>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</si>
  <si>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</si>
  <si>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</si>
  <si>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</si>
  <si>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</si>
  <si>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</si>
  <si>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</si>
  <si>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</si>
  <si>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</si>
  <si>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</si>
  <si>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</si>
  <si>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</si>
  <si>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</si>
  <si>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</si>
  <si>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</si>
  <si>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</si>
  <si>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</si>
  <si>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</si>
  <si>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</si>
  <si>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</si>
  <si>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</si>
  <si>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</si>
  <si>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</si>
  <si>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</si>
  <si>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</si>
  <si>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</si>
  <si>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</si>
  <si>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</si>
  <si>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</si>
  <si>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</si>
  <si>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</si>
  <si>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</si>
  <si>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</si>
  <si>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</si>
  <si>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</si>
  <si>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</si>
  <si>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</si>
  <si>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</si>
  <si>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</si>
  <si>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</si>
  <si>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</si>
  <si>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</si>
  <si>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</si>
  <si>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</si>
  <si>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</si>
  <si>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</si>
  <si>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</si>
  <si>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</si>
  <si>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</si>
  <si>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</si>
  <si>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</si>
  <si>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</si>
  <si>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</si>
  <si>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</si>
  <si>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</si>
  <si>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</si>
  <si>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</si>
  <si>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</si>
  <si>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</si>
  <si>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</si>
  <si>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</si>
  <si>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</si>
  <si>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</si>
  <si>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</si>
  <si>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</si>
  <si>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</si>
  <si>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</si>
  <si>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</si>
  <si>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</si>
  <si>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</si>
  <si>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</si>
  <si>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</si>
  <si>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</si>
  <si>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</si>
  <si>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</si>
  <si>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</si>
  <si>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</si>
  <si>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</si>
  <si>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</si>
  <si>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</si>
  <si>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</si>
  <si>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</si>
  <si>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</si>
  <si>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</si>
  <si>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</si>
  <si>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</si>
  <si>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</si>
  <si>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</si>
  <si>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</si>
  <si>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</si>
  <si>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</si>
  <si>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</si>
  <si>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</si>
  <si>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</si>
  <si>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</si>
  <si>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</si>
  <si>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</si>
  <si>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</si>
  <si>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</si>
  <si>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</si>
  <si>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</si>
  <si>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</si>
  <si>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</si>
  <si>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</si>
  <si>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</si>
  <si>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</si>
  <si>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</si>
  <si>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</si>
  <si>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</si>
  <si>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</si>
  <si>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</si>
  <si>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</si>
  <si>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</si>
  <si>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</si>
  <si>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</si>
  <si>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</si>
  <si>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</si>
  <si>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</si>
  <si>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</si>
  <si>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</si>
  <si>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</si>
  <si>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</si>
  <si>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</si>
  <si>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</si>
  <si>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</si>
  <si>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</si>
  <si>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</si>
  <si>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</si>
  <si>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</si>
  <si>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</si>
  <si>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</si>
  <si>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</si>
  <si>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</si>
  <si>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</si>
  <si>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</si>
  <si>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</si>
  <si>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</si>
  <si>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</si>
  <si>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</si>
  <si>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</si>
  <si>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</si>
  <si>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</si>
  <si>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</si>
  <si>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</si>
  <si>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</si>
  <si>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</si>
  <si>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</si>
  <si>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</si>
  <si>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</si>
  <si>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</si>
  <si>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</si>
  <si>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</si>
  <si>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</si>
  <si>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</si>
  <si>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</si>
  <si>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</si>
  <si>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</si>
  <si>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</si>
  <si>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</si>
  <si>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</si>
  <si>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</si>
  <si>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</si>
  <si>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</si>
  <si>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</si>
  <si>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</si>
  <si>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</si>
  <si>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</si>
  <si>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</si>
  <si>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</si>
  <si>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</si>
  <si>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</si>
  <si>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</si>
  <si>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</si>
  <si>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</si>
  <si>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</si>
  <si>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</si>
  <si>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</si>
  <si>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</si>
  <si>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</si>
  <si>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</si>
  <si>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</si>
  <si>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</si>
  <si>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</si>
  <si>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</si>
  <si>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</si>
  <si>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</si>
  <si>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</si>
  <si>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</si>
  <si>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</si>
  <si>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</si>
  <si>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</si>
  <si>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</si>
  <si>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</si>
  <si>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</si>
  <si>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</si>
  <si>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</si>
  <si>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</si>
  <si>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</si>
  <si>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</si>
  <si>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</si>
  <si>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</si>
  <si>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</si>
  <si>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</si>
  <si>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</si>
  <si>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</si>
  <si>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</si>
  <si>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</si>
  <si>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</si>
  <si>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</si>
  <si>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</si>
  <si>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</si>
  <si>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</si>
  <si>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</si>
  <si>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</si>
  <si>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</si>
  <si>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</si>
  <si>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</si>
  <si>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</si>
  <si>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</si>
  <si>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</si>
  <si>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</si>
  <si>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</si>
  <si>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</si>
  <si>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</si>
  <si>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</si>
  <si>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</si>
  <si>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</si>
  <si>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</si>
  <si>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</si>
  <si>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</si>
  <si>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</si>
  <si>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</si>
  <si>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</si>
  <si>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</si>
  <si>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</si>
  <si>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</si>
  <si>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</si>
  <si>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</si>
  <si>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</si>
  <si>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</si>
  <si>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</si>
  <si>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</si>
  <si>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</si>
  <si>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</si>
  <si>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</si>
  <si>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</si>
  <si>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</si>
  <si>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</si>
  <si>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</si>
  <si>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</si>
  <si>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</si>
  <si>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</si>
  <si>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</si>
  <si>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</si>
  <si>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</si>
  <si>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</si>
  <si>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</si>
  <si>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</si>
  <si>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</si>
  <si>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</si>
  <si>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</si>
  <si>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</si>
  <si>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</si>
  <si>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</si>
  <si>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</si>
  <si>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</si>
  <si>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</si>
  <si>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</si>
  <si>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</si>
  <si>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</si>
  <si>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</si>
  <si>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</si>
  <si>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</si>
  <si>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</si>
  <si>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</si>
  <si>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</si>
  <si>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</si>
  <si>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</si>
  <si>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</si>
  <si>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</si>
  <si>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</si>
  <si>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</si>
  <si>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</si>
  <si>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</si>
  <si>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</si>
  <si>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</si>
  <si>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</si>
  <si>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</si>
  <si>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</si>
  <si>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</si>
  <si>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</si>
  <si>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</si>
  <si>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</si>
  <si>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</si>
  <si>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</si>
  <si>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</si>
  <si>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</si>
  <si>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</si>
  <si>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</si>
  <si>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</si>
  <si>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</si>
  <si>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</si>
  <si>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</si>
  <si>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</si>
  <si>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</si>
  <si>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</si>
  <si>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</si>
  <si>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</si>
  <si>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</si>
  <si>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</si>
  <si>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</si>
  <si>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</si>
  <si>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</si>
  <si>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</si>
  <si>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</si>
  <si>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</si>
  <si>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</si>
  <si>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</si>
  <si>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</si>
  <si>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</si>
  <si>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</si>
  <si>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</si>
  <si>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</si>
  <si>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</si>
  <si>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</si>
  <si>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</si>
  <si>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</si>
  <si>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</si>
  <si>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</si>
  <si>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</si>
  <si>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</si>
  <si>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</si>
  <si>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</si>
  <si>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</si>
  <si>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</si>
  <si>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</si>
  <si>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</si>
  <si>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</si>
  <si>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</si>
  <si>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</si>
  <si>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</si>
  <si>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</si>
  <si>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</si>
  <si>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</si>
  <si>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</si>
  <si>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</si>
  <si>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</si>
  <si>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</si>
  <si>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</si>
  <si>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</si>
  <si>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</si>
  <si>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</si>
  <si>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</si>
  <si>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</si>
  <si>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</si>
  <si>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</si>
  <si>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</si>
  <si>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</si>
  <si>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</si>
  <si>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</si>
  <si>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</si>
  <si>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</si>
  <si>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</si>
  <si>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</si>
  <si>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</si>
  <si>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</si>
  <si>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</si>
  <si>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</si>
  <si>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</si>
  <si>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</si>
  <si>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</si>
  <si>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</si>
  <si>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</si>
  <si>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</si>
  <si>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</si>
  <si>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</si>
  <si>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</si>
  <si>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</si>
  <si>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</si>
  <si>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</si>
  <si>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</si>
  <si>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</si>
  <si>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</si>
  <si>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</si>
  <si>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</si>
  <si>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</si>
  <si>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</si>
  <si>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</si>
  <si>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</si>
  <si>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</si>
  <si>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</si>
  <si>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</si>
  <si>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</si>
  <si>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</si>
  <si>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</si>
  <si>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</si>
  <si>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</si>
  <si>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</si>
  <si>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</si>
  <si>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</si>
  <si>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</si>
  <si>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</si>
  <si>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</si>
  <si>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</si>
  <si>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</si>
  <si>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</si>
  <si>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</si>
  <si>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</si>
  <si>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</si>
  <si>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</si>
  <si>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</si>
  <si>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</si>
  <si>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</si>
  <si>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</si>
  <si>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</si>
  <si>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</si>
  <si>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</si>
  <si>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</si>
  <si>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</si>
  <si>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</si>
  <si>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</si>
  <si>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</si>
  <si>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</si>
  <si>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</si>
  <si>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</si>
  <si>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</si>
  <si>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</si>
  <si>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</si>
  <si>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</si>
  <si>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</si>
  <si>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</si>
  <si>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</si>
  <si>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</si>
  <si>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</si>
  <si>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</si>
  <si>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</si>
  <si>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</si>
  <si>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</si>
  <si>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</si>
  <si>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</si>
  <si>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</si>
  <si>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</si>
  <si>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</si>
  <si>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</si>
  <si>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</si>
  <si>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</si>
  <si>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</si>
  <si>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</si>
  <si>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</si>
  <si>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</si>
  <si>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</si>
  <si>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</si>
  <si>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</si>
  <si>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</si>
  <si>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</si>
  <si>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</si>
  <si>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</si>
  <si>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</si>
  <si>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</si>
  <si>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</si>
  <si>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</si>
  <si>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</si>
  <si>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</si>
  <si>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</si>
  <si>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</si>
  <si>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</si>
  <si>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</si>
  <si>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</si>
  <si>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</si>
  <si>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</si>
  <si>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</si>
  <si>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</si>
  <si>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</si>
  <si>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</si>
  <si>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</si>
  <si>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</si>
  <si>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</si>
  <si>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</si>
  <si>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</si>
  <si>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</si>
  <si>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</si>
  <si>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</si>
  <si>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</si>
  <si>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</si>
  <si>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</si>
  <si>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</si>
  <si>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</si>
  <si>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</si>
  <si>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</si>
  <si>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</si>
  <si>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</si>
  <si>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</si>
  <si>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</si>
  <si>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</si>
  <si>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</si>
  <si>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</si>
  <si>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</si>
  <si>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</si>
  <si>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</si>
  <si>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</si>
  <si>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</si>
  <si>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</si>
  <si>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</si>
  <si>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</si>
  <si>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</si>
  <si>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</si>
  <si>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</si>
  <si>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</si>
  <si>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</si>
  <si>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</si>
  <si>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</si>
  <si>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</si>
  <si>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</si>
  <si>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</si>
  <si>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</si>
  <si>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</si>
  <si>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</si>
  <si>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</si>
  <si>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</si>
  <si>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</si>
  <si>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</si>
  <si>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</si>
  <si>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</si>
  <si>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</si>
  <si>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</si>
  <si>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</si>
  <si>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</si>
  <si>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</si>
  <si>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</si>
  <si>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</si>
  <si>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</si>
  <si>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</si>
  <si>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</si>
  <si>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</si>
  <si>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</si>
  <si>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</si>
  <si>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</si>
  <si>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</si>
  <si>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</si>
  <si>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</si>
  <si>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</si>
  <si>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</si>
  <si>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</si>
  <si>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</si>
  <si>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</si>
  <si>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</si>
  <si>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</si>
  <si>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</si>
  <si>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</si>
  <si>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</si>
  <si>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</si>
  <si>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</si>
  <si>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</si>
  <si>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</si>
  <si>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</si>
  <si>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</si>
  <si>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</si>
  <si>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</si>
  <si>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</si>
  <si>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</si>
  <si>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</si>
  <si>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</si>
  <si>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</si>
  <si>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</si>
  <si>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</si>
  <si>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</si>
  <si>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</si>
  <si>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</si>
  <si>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</si>
  <si>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</si>
  <si>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</si>
  <si>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</si>
  <si>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</si>
  <si>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</si>
  <si>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</si>
  <si>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</si>
  <si>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</si>
  <si>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</si>
  <si>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</si>
  <si>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</si>
  <si>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</si>
  <si>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</si>
  <si>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</si>
  <si>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</si>
  <si>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</si>
  <si>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</si>
  <si>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</si>
  <si>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</si>
  <si>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</si>
  <si>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</si>
  <si>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</si>
  <si>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</si>
  <si>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</si>
  <si>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</si>
  <si>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</si>
  <si>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</si>
  <si>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</si>
  <si>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</si>
  <si>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</si>
  <si>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</si>
  <si>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</si>
  <si>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</si>
  <si>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</si>
  <si>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</si>
  <si>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</si>
  <si>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</si>
  <si>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</si>
  <si>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</si>
  <si>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</si>
  <si>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</si>
  <si>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</si>
  <si>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</si>
  <si>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</si>
  <si>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</si>
  <si>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</si>
  <si>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</si>
  <si>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</si>
  <si>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</si>
  <si>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</si>
  <si>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</si>
  <si>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</si>
  <si>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</si>
  <si>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</si>
  <si>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</si>
  <si>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</si>
  <si>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</si>
  <si>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</si>
  <si>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</si>
  <si>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</si>
  <si>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</si>
  <si>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</si>
  <si>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</si>
  <si>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</si>
  <si>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</si>
  <si>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</si>
  <si>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</si>
  <si>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</si>
  <si>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</si>
  <si>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</si>
  <si>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</si>
  <si>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</si>
  <si>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</si>
  <si>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</si>
  <si>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</si>
  <si>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</si>
  <si>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</si>
  <si>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</si>
  <si>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</si>
  <si>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</si>
  <si>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</si>
  <si>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</si>
  <si>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</si>
  <si>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</si>
  <si>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</si>
  <si>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</si>
  <si>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</si>
  <si>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</si>
  <si>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</si>
  <si>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</si>
  <si>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</si>
  <si>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</si>
  <si>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</si>
  <si>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</si>
  <si>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</si>
  <si>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</si>
  <si>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</si>
  <si>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</si>
  <si>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</si>
  <si>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</si>
  <si>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</si>
  <si>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</si>
  <si>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</si>
  <si>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</si>
  <si>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</si>
  <si>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</si>
  <si>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</si>
  <si>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</si>
  <si>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</si>
  <si>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</si>
  <si>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</si>
  <si>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</si>
  <si>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</si>
  <si>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</si>
  <si>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</si>
  <si>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</si>
  <si>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</si>
  <si>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</si>
  <si>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</si>
  <si>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</si>
  <si>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</si>
  <si>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</si>
  <si>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</si>
  <si>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</si>
  <si>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</si>
  <si>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</si>
  <si>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</si>
  <si>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</si>
  <si>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</si>
  <si>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</si>
  <si>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</si>
  <si>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</si>
  <si>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</si>
  <si>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</si>
  <si>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</si>
  <si>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</si>
  <si>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</si>
  <si>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</si>
  <si>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</si>
  <si>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</si>
  <si>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</si>
  <si>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</si>
  <si>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</si>
  <si>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</si>
  <si>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</si>
  <si>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</si>
  <si>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</si>
  <si>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</si>
  <si>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</si>
  <si>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</si>
  <si>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</si>
  <si>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</si>
  <si>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</si>
  <si>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</si>
  <si>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</si>
  <si>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</si>
  <si>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</si>
  <si>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</si>
  <si>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</si>
  <si>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</si>
  <si>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</si>
  <si>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</si>
  <si>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</si>
  <si>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</si>
  <si>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</si>
  <si>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</si>
  <si>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</si>
  <si>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</si>
  <si>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</si>
  <si>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</si>
  <si>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</si>
  <si>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</si>
  <si>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</si>
  <si>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</si>
  <si>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</si>
  <si>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</si>
  <si>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</si>
  <si>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</si>
  <si>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</si>
  <si>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</si>
  <si>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</si>
  <si>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</si>
  <si>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</si>
  <si>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</si>
  <si>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</si>
  <si>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</si>
  <si>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</si>
  <si>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</si>
  <si>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</si>
  <si>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</si>
  <si>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</si>
  <si>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</si>
  <si>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</si>
  <si>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</si>
  <si>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</si>
  <si>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</si>
  <si>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</si>
  <si>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</si>
  <si>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</si>
  <si>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</si>
  <si>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</si>
  <si>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</si>
  <si>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</si>
  <si>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</si>
  <si>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</si>
  <si>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</si>
  <si>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</si>
  <si>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</si>
  <si>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</si>
  <si>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</si>
  <si>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</si>
  <si>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</si>
  <si>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</si>
  <si>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</si>
  <si>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</si>
  <si>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</si>
  <si>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</si>
  <si>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</si>
  <si>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</si>
  <si>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</si>
  <si>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</si>
  <si>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</si>
  <si>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</si>
  <si>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</si>
  <si>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</si>
  <si>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</si>
  <si>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</si>
  <si>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</si>
  <si>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</si>
  <si>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</si>
  <si>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</si>
  <si>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</si>
  <si>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</si>
  <si>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</si>
  <si>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</si>
  <si>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</si>
  <si>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</si>
  <si>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</si>
  <si>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</si>
  <si>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</si>
  <si>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</si>
  <si>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</si>
  <si>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</si>
  <si>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</si>
  <si>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</si>
  <si>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</si>
  <si>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</si>
  <si>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</si>
  <si>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</si>
  <si>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</si>
  <si>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</si>
  <si>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</si>
  <si>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</si>
  <si>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</si>
  <si>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</si>
  <si>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</si>
  <si>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</si>
  <si>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</si>
  <si>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</si>
  <si>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</si>
  <si>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</si>
  <si>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</si>
  <si>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</si>
  <si>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</si>
  <si>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</si>
  <si>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</si>
  <si>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</si>
  <si>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</si>
  <si>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</si>
  <si>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</si>
  <si>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</si>
  <si>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</si>
  <si>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</si>
  <si>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</si>
  <si>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</si>
  <si>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</si>
  <si>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</si>
  <si>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</si>
  <si>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</si>
  <si>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</si>
  <si>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</si>
  <si>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</si>
  <si>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</si>
  <si>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</si>
  <si>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</si>
  <si>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</si>
  <si>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</si>
  <si>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</si>
  <si>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</si>
  <si>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</si>
  <si>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</si>
  <si>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</si>
  <si>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</si>
  <si>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</si>
  <si>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</si>
  <si>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</si>
  <si>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</si>
  <si>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</si>
  <si>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</si>
  <si>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</si>
  <si>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</si>
  <si>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</si>
  <si>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</si>
  <si>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</si>
  <si>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</si>
  <si>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</si>
  <si>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</si>
  <si>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</si>
  <si>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</si>
  <si>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</si>
  <si>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</si>
  <si>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</si>
  <si>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</si>
  <si>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</si>
  <si>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</si>
  <si>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</si>
  <si>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</si>
  <si>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</si>
  <si>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</si>
  <si>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</si>
  <si>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</si>
  <si>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</si>
  <si>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</si>
  <si>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</si>
  <si>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</si>
  <si>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</si>
  <si>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</si>
  <si>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</si>
  <si>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</si>
  <si>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</si>
  <si>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</si>
  <si>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</si>
  <si>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</si>
  <si>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</si>
  <si>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</si>
  <si>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</si>
  <si>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</si>
  <si>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</si>
  <si>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</si>
  <si>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</si>
  <si>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</si>
  <si>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</si>
  <si>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</si>
  <si>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</si>
  <si>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</si>
  <si>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</si>
  <si>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</si>
  <si>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</si>
  <si>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</si>
  <si>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</si>
  <si>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</si>
  <si>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</si>
  <si>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</si>
  <si>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</si>
  <si>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</si>
  <si>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</si>
  <si>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</si>
  <si>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</si>
  <si>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</si>
  <si>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</si>
  <si>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</si>
  <si>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</si>
  <si>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</si>
  <si>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</si>
  <si>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</si>
  <si>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</si>
  <si>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</si>
  <si>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</si>
  <si>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</si>
  <si>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</si>
  <si>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</si>
  <si>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</si>
  <si>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</si>
  <si>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</si>
  <si>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</si>
  <si>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</si>
  <si>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</si>
  <si>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</si>
  <si>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</si>
  <si>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</si>
  <si>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</si>
  <si>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</si>
  <si>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</si>
  <si>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</si>
  <si>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</si>
  <si>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</si>
  <si>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</si>
  <si>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</si>
  <si>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</si>
  <si>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</si>
  <si>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</si>
  <si>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</si>
  <si>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</si>
  <si>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</si>
  <si>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</si>
  <si>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</si>
  <si>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</si>
  <si>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</si>
  <si>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</si>
  <si>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</si>
  <si>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</si>
  <si>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</si>
  <si>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</si>
  <si>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</si>
  <si>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</si>
  <si>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</si>
  <si>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</si>
  <si>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</si>
  <si>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</si>
  <si>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</si>
  <si>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</si>
  <si>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</si>
  <si>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</si>
  <si>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</si>
  <si>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</si>
  <si>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</si>
  <si>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</si>
  <si>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</si>
  <si>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</si>
  <si>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</si>
  <si>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</si>
  <si>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</si>
  <si>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</si>
  <si>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</si>
  <si>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</si>
  <si>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</si>
  <si>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</si>
  <si>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</si>
  <si>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</si>
  <si>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</si>
  <si>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</si>
  <si>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</si>
  <si>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</si>
  <si>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</si>
  <si>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</si>
  <si>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</si>
  <si>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</si>
  <si>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</si>
  <si>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</si>
  <si>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</si>
  <si>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</si>
  <si>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</si>
  <si>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</si>
  <si>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</si>
  <si>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</si>
  <si>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</si>
  <si>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</si>
  <si>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</si>
  <si>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</si>
  <si>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</si>
  <si>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</si>
  <si>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</si>
  <si>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</si>
  <si>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</si>
  <si>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</si>
  <si>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</si>
  <si>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</si>
  <si>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</si>
  <si>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</si>
  <si>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</si>
  <si>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</si>
  <si>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</si>
  <si>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</si>
  <si>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</si>
  <si>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</si>
  <si>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</si>
  <si>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</si>
  <si>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</si>
  <si>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</si>
  <si>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</si>
  <si>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</si>
  <si>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</si>
  <si>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</si>
  <si>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</si>
  <si>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</si>
  <si>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</si>
  <si>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</si>
  <si>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</si>
  <si>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</si>
  <si>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</si>
  <si>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</si>
  <si>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</si>
  <si>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</si>
  <si>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</si>
  <si>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</si>
  <si>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</si>
  <si>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</si>
  <si>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</si>
  <si>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</si>
  <si>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</si>
  <si>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</si>
  <si>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</si>
  <si>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</si>
  <si>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</si>
  <si>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</si>
  <si>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</si>
  <si>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</si>
  <si>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</si>
  <si>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</si>
  <si>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</si>
  <si>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</si>
  <si>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</si>
  <si>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</si>
  <si>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</si>
  <si>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</si>
  <si>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</si>
  <si>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</si>
  <si>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</si>
  <si>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</si>
  <si>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</si>
  <si>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</si>
  <si>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</si>
  <si>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</si>
  <si>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</si>
  <si>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</si>
  <si>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</si>
  <si>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</si>
  <si>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</si>
  <si>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</si>
  <si>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</si>
  <si>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</si>
  <si>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</si>
  <si>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</si>
  <si>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</si>
  <si>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</si>
  <si>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</si>
  <si>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</si>
  <si>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</si>
  <si>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</si>
  <si>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</si>
  <si>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</si>
  <si>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</si>
  <si>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</si>
  <si>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</si>
  <si>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</si>
  <si>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</si>
  <si>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</si>
  <si>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</si>
  <si>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</si>
  <si>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</si>
  <si>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</si>
  <si>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</si>
  <si>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</si>
  <si>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</si>
  <si>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</si>
  <si>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</si>
  <si>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</si>
  <si>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</si>
  <si>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</si>
  <si>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</si>
  <si>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</si>
  <si>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</si>
  <si>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</si>
  <si>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</si>
  <si>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</si>
  <si>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</si>
  <si>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</si>
  <si>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</si>
  <si>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</si>
  <si>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</si>
  <si>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</si>
  <si>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</si>
  <si>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</si>
  <si>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</si>
  <si>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</si>
  <si>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</si>
  <si>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</si>
  <si>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</si>
  <si>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</si>
  <si>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</si>
  <si>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</si>
  <si>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</si>
  <si>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</si>
  <si>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</si>
  <si>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</si>
  <si>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</si>
  <si>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</si>
  <si>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</si>
  <si>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</si>
  <si>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</si>
  <si>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</si>
  <si>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</si>
  <si>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</si>
  <si>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</si>
  <si>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</si>
  <si>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</si>
  <si>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</si>
  <si>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</si>
  <si>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</si>
  <si>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</si>
  <si>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</si>
  <si>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</si>
  <si>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</si>
  <si>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</si>
  <si>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</si>
  <si>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</si>
  <si>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</si>
  <si>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</si>
  <si>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</si>
  <si>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</si>
  <si>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</si>
  <si>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</si>
  <si>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</si>
  <si>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</si>
  <si>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</si>
  <si>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</si>
  <si>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</si>
  <si>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</si>
  <si>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</si>
  <si>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</si>
  <si>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</si>
  <si>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</si>
  <si>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</si>
  <si>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</si>
  <si>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</si>
  <si>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</si>
  <si>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</si>
  <si>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</si>
  <si>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</si>
  <si>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</si>
  <si>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</si>
  <si>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</si>
  <si>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</si>
  <si>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</si>
  <si>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</si>
  <si>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</si>
  <si>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</si>
  <si>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</si>
  <si>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</si>
  <si>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</si>
  <si>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</si>
  <si>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</si>
  <si>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</si>
  <si>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</si>
  <si>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</si>
  <si>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</si>
  <si>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</si>
  <si>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</si>
  <si>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</si>
  <si>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</si>
  <si>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</si>
  <si>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</si>
  <si>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</si>
  <si>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</si>
  <si>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</si>
  <si>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</si>
  <si>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</si>
  <si>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</si>
  <si>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</si>
  <si>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</si>
  <si>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</si>
  <si>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</si>
  <si>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</si>
  <si>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</si>
  <si>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</si>
  <si>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</si>
  <si>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</si>
  <si>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</si>
  <si>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</si>
  <si>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</si>
  <si>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</si>
  <si>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</si>
  <si>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</si>
  <si>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</si>
  <si>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</si>
  <si>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</si>
  <si>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</si>
  <si>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</si>
  <si>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</si>
  <si>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</si>
  <si>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</si>
  <si>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</si>
  <si>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</si>
  <si>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</si>
  <si>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</si>
  <si>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</si>
  <si>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</si>
  <si>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</si>
  <si>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</si>
  <si>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</si>
  <si>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</si>
  <si>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</si>
  <si>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</si>
  <si>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</si>
  <si>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</si>
  <si>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</si>
  <si>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</si>
  <si>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</si>
  <si>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</si>
  <si>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</si>
  <si>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</si>
  <si>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</si>
  <si>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</si>
  <si>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</si>
  <si>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</si>
  <si>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</si>
  <si>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</si>
  <si>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</si>
  <si>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</si>
  <si>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</si>
  <si>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</si>
  <si>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</si>
  <si>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</si>
  <si>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</si>
  <si>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</si>
  <si>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</si>
  <si>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</si>
  <si>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</si>
  <si>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</si>
  <si>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</si>
  <si>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</si>
  <si>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</si>
  <si>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</si>
  <si>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</si>
  <si>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</si>
  <si>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</si>
  <si>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</si>
  <si>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</si>
  <si>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</si>
  <si>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</si>
  <si>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</si>
  <si>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</si>
  <si>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</si>
  <si>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</si>
  <si>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</si>
  <si>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</si>
  <si>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</si>
  <si>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</si>
  <si>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</si>
  <si>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</si>
  <si>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</si>
  <si>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</si>
  <si>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</si>
  <si>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</si>
  <si>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</si>
  <si>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</si>
  <si>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</si>
  <si>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</si>
  <si>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</si>
  <si>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</si>
  <si>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</si>
  <si>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</si>
  <si>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</si>
  <si>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</si>
  <si>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</si>
  <si>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</si>
  <si>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</si>
  <si>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</si>
  <si>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</si>
  <si>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</si>
  <si>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</si>
  <si>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</si>
  <si>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</si>
  <si>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</si>
  <si>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</si>
  <si>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</si>
  <si>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</si>
  <si>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</si>
  <si>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</si>
  <si>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</si>
  <si>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</si>
  <si>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</si>
  <si>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</si>
  <si>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</si>
  <si>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</si>
  <si>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</si>
  <si>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</si>
  <si>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</si>
  <si>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</si>
  <si>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</si>
  <si>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</si>
  <si>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</si>
  <si>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</si>
  <si>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</si>
  <si>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</si>
  <si>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</si>
  <si>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</si>
  <si>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</si>
  <si>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</si>
  <si>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</si>
  <si>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</si>
  <si>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</si>
  <si>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</si>
  <si>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</si>
  <si>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</si>
  <si>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</si>
  <si>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</si>
  <si>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</si>
  <si>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</si>
  <si>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</si>
  <si>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</si>
  <si>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</si>
  <si>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</si>
  <si>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</si>
  <si>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</si>
  <si>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</si>
  <si>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</si>
  <si>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</si>
  <si>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</si>
  <si>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</si>
  <si>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</si>
  <si>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</si>
  <si>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</si>
  <si>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</si>
  <si>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</si>
  <si>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</si>
  <si>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</si>
  <si>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</si>
  <si>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</si>
  <si>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</si>
  <si>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</si>
  <si>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</si>
  <si>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</si>
  <si>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</si>
  <si>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</si>
  <si>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</si>
  <si>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</si>
  <si>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</si>
  <si>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</si>
  <si>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</si>
  <si>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</si>
  <si>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</si>
  <si>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</si>
  <si>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</si>
  <si>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</si>
  <si>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</si>
  <si>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</si>
  <si>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</si>
  <si>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</si>
  <si>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</si>
  <si>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</si>
  <si>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</si>
  <si>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</si>
  <si>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</si>
  <si>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</si>
  <si>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</si>
  <si>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</si>
  <si>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</si>
  <si>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</si>
  <si>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</si>
  <si>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</si>
  <si>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</si>
  <si>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</si>
  <si>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</si>
  <si>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</si>
  <si>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</si>
  <si>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</si>
  <si>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</si>
  <si>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</si>
  <si>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</si>
  <si>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</si>
  <si>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</si>
  <si>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</si>
  <si>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</si>
  <si>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</si>
  <si>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</si>
  <si>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</si>
  <si>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</si>
  <si>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</si>
  <si>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</si>
  <si>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</si>
  <si>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</si>
  <si>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</si>
  <si>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</si>
  <si>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</si>
  <si>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</si>
  <si>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</si>
  <si>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</si>
  <si>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</si>
  <si>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</si>
  <si>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</si>
  <si>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</si>
  <si>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</si>
  <si>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</si>
  <si>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</si>
  <si>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</si>
  <si>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</si>
  <si>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</si>
  <si>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</si>
  <si>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</si>
  <si>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</si>
  <si>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</si>
  <si>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</si>
  <si>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</si>
  <si>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</si>
  <si>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</si>
  <si>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</si>
  <si>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</si>
  <si>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</si>
  <si>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</si>
  <si>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</si>
  <si>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</si>
  <si>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</si>
  <si>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</si>
  <si>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</si>
  <si>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</si>
  <si>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</si>
  <si>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</si>
  <si>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</si>
  <si>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</si>
  <si>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</si>
  <si>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</si>
  <si>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</si>
  <si>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</si>
  <si>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</si>
  <si>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</si>
  <si>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</si>
  <si>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</si>
  <si>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</si>
  <si>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</si>
  <si>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</si>
  <si>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</si>
  <si>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</si>
  <si>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</si>
  <si>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</si>
  <si>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</si>
  <si>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</si>
  <si>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</si>
  <si>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</si>
  <si>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</si>
  <si>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</si>
  <si>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</si>
  <si>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</si>
  <si>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</si>
  <si>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</si>
  <si>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</si>
  <si>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</si>
  <si>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</si>
  <si>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</si>
  <si>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</si>
  <si>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</si>
  <si>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</si>
  <si>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</si>
  <si>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</si>
  <si>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</si>
  <si>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</si>
  <si>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</si>
  <si>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</si>
  <si>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</si>
  <si>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</si>
  <si>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</si>
  <si>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</si>
  <si>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</si>
  <si>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</si>
  <si>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</si>
  <si>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</si>
  <si>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</si>
  <si>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</si>
  <si>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</si>
  <si>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</si>
  <si>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</si>
  <si>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</si>
  <si>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</si>
  <si>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</si>
  <si>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</si>
  <si>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</si>
  <si>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</si>
  <si>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</si>
  <si>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</si>
  <si>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</si>
  <si>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</si>
  <si>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</si>
  <si>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</si>
  <si>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</si>
  <si>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</si>
  <si>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</si>
  <si>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</si>
  <si>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</si>
  <si>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</si>
  <si>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</si>
  <si>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</si>
  <si>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</si>
  <si>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</si>
  <si>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</si>
  <si>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</si>
  <si>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</si>
  <si>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</si>
  <si>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</si>
  <si>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</si>
  <si>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</si>
  <si>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</si>
  <si>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</si>
  <si>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</si>
  <si>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</si>
  <si>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</si>
  <si>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</si>
  <si>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</si>
  <si>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</si>
  <si>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</si>
  <si>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</si>
  <si>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</si>
  <si>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</si>
  <si>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</si>
  <si>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</si>
  <si>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</si>
  <si>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</si>
  <si>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</si>
  <si>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</si>
  <si>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</si>
  <si>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</si>
  <si>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</si>
  <si>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</si>
  <si>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</si>
  <si>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</si>
  <si>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</si>
  <si>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</si>
  <si>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</si>
  <si>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</si>
  <si>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</si>
  <si>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</si>
  <si>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</si>
  <si>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</si>
  <si>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</si>
  <si>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</si>
  <si>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</si>
  <si>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</si>
  <si>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</si>
  <si>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</si>
  <si>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</si>
  <si>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</si>
  <si>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</si>
  <si>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</si>
  <si>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</si>
  <si>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</si>
  <si>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</si>
  <si>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</si>
  <si>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</si>
  <si>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</si>
  <si>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</si>
  <si>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</si>
  <si>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</si>
  <si>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</si>
  <si>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</si>
  <si>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</si>
  <si>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</si>
  <si>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</si>
  <si>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</si>
  <si>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</si>
  <si>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</si>
  <si>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</si>
  <si>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</si>
  <si>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</si>
  <si>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</si>
  <si>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</si>
  <si>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</si>
  <si>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</si>
  <si>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</si>
  <si>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</si>
  <si>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</si>
  <si>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</si>
  <si>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</si>
  <si>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</si>
  <si>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</si>
  <si>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</si>
  <si>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</si>
  <si>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</si>
  <si>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</si>
  <si>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</si>
  <si>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</si>
  <si>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</si>
  <si>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</si>
  <si>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</si>
  <si>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</si>
  <si>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</si>
  <si>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</si>
  <si>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</si>
  <si>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</si>
  <si>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</si>
  <si>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</si>
  <si>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</si>
  <si>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</si>
  <si>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</si>
  <si>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</si>
  <si>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</si>
  <si>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</si>
  <si>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</si>
  <si>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</si>
  <si>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</si>
  <si>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</si>
  <si>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</si>
  <si>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</si>
  <si>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</si>
  <si>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</si>
  <si>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</si>
  <si>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</si>
  <si>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</si>
  <si>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</si>
  <si>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</si>
  <si>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</si>
  <si>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</si>
  <si>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</si>
  <si>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</si>
  <si>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</si>
  <si>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</si>
  <si>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</si>
  <si>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</si>
  <si>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</si>
  <si>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</si>
  <si>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</si>
  <si>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</si>
  <si>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</si>
  <si>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</si>
  <si>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</si>
  <si>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</si>
  <si>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</si>
  <si>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</si>
  <si>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</si>
  <si>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</si>
  <si>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</si>
  <si>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</si>
  <si>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</si>
  <si>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</si>
  <si>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</si>
  <si>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</si>
  <si>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</si>
  <si>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</si>
  <si>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</si>
  <si>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</si>
  <si>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</si>
  <si>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</si>
  <si>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</si>
  <si>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</si>
  <si>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</si>
  <si>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</si>
  <si>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</si>
  <si>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</si>
  <si>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</si>
  <si>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</si>
  <si>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</si>
  <si>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</si>
  <si>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</si>
  <si>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</si>
  <si>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</si>
  <si>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</si>
  <si>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</si>
  <si>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</si>
  <si>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</si>
  <si>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</si>
  <si>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</si>
  <si>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</si>
  <si>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</si>
  <si>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</si>
  <si>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</si>
  <si>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</si>
  <si>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</si>
  <si>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</si>
  <si>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</si>
  <si>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</si>
  <si>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</si>
  <si>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</si>
  <si>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</si>
  <si>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</si>
  <si>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</si>
  <si>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</si>
  <si>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</si>
  <si>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</si>
  <si>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</si>
  <si>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</si>
  <si>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</si>
  <si>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</si>
  <si>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</si>
  <si>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</si>
  <si>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</si>
  <si>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</si>
  <si>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</si>
  <si>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</si>
  <si>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</si>
  <si>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</si>
  <si>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</si>
  <si>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</si>
  <si>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</si>
  <si>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</si>
  <si>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</si>
  <si>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</si>
  <si>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</si>
  <si>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</si>
  <si>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</si>
  <si>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</si>
  <si>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</si>
  <si>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</si>
  <si>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</si>
  <si>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</si>
  <si>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</si>
  <si>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</si>
  <si>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</si>
  <si>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</si>
  <si>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</si>
  <si>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</si>
  <si>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</si>
  <si>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</si>
  <si>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</si>
  <si>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</si>
  <si>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</si>
  <si>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</si>
  <si>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</si>
  <si>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</si>
  <si>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</si>
  <si>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</si>
  <si>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</si>
  <si>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</si>
  <si>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</si>
  <si>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</si>
  <si>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</si>
  <si>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</si>
  <si>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</si>
  <si>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</si>
  <si>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</si>
  <si>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</si>
  <si>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</si>
  <si>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</si>
  <si>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</si>
  <si>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</si>
  <si>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</si>
  <si>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</si>
  <si>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</si>
  <si>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</si>
  <si>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</si>
  <si>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</si>
  <si>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</si>
  <si>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</si>
  <si>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</si>
  <si>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</si>
  <si>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</si>
  <si>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</si>
  <si>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</si>
  <si>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</si>
  <si>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</si>
  <si>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</si>
  <si>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</si>
  <si>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</si>
  <si>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</si>
  <si>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</si>
  <si>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</si>
  <si>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</si>
  <si>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</si>
  <si>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</si>
  <si>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</si>
  <si>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</si>
  <si>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</si>
  <si>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</si>
  <si>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</si>
  <si>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</si>
  <si>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</si>
  <si>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</si>
  <si>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</si>
  <si>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</si>
  <si>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</si>
  <si>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</si>
  <si>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</si>
  <si>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</si>
  <si>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</si>
  <si>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</si>
  <si>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</si>
  <si>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</si>
  <si>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</si>
  <si>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</si>
  <si>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</si>
  <si>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</si>
  <si>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</si>
  <si>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</si>
  <si>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</si>
  <si>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</si>
  <si>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</si>
  <si>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</si>
  <si>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</si>
  <si>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</si>
  <si>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</si>
  <si>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</si>
  <si>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</si>
  <si>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</si>
  <si>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</si>
  <si>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</si>
  <si>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</si>
  <si>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</si>
  <si>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</si>
  <si>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</si>
  <si>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</si>
  <si>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</si>
  <si>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</si>
  <si>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</si>
  <si>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</si>
  <si>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</si>
  <si>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</si>
  <si>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</si>
  <si>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</si>
  <si>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</si>
  <si>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</si>
  <si>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</si>
  <si>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</si>
  <si>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</si>
  <si>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</si>
  <si>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</si>
  <si>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</si>
  <si>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</si>
  <si>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</si>
  <si>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</si>
  <si>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</si>
  <si>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</si>
  <si>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</si>
  <si>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</si>
  <si>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</si>
  <si>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</si>
  <si>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</si>
  <si>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</si>
  <si>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</si>
  <si>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</si>
  <si>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</si>
  <si>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</si>
  <si>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</si>
  <si>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</si>
  <si>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</si>
  <si>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</si>
  <si>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</si>
  <si>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</si>
  <si>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</si>
  <si>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</si>
  <si>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</si>
  <si>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</si>
  <si>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</si>
  <si>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</si>
  <si>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</si>
  <si>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</si>
  <si>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</si>
  <si>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</si>
  <si>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</si>
  <si>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</si>
  <si>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</si>
  <si>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</si>
  <si>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</si>
  <si>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</si>
  <si>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</si>
  <si>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</si>
  <si>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</si>
  <si>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</si>
  <si>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</si>
  <si>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</si>
  <si>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</si>
  <si>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</si>
  <si>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</si>
  <si>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</si>
  <si>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</si>
  <si>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</si>
  <si>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</si>
  <si>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</si>
  <si>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</si>
  <si>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</si>
  <si>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</si>
  <si>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</si>
  <si>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</si>
  <si>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</si>
  <si>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</si>
  <si>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</si>
  <si>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</si>
  <si>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</si>
  <si>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</si>
  <si>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</si>
  <si>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</si>
  <si>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</si>
  <si>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</si>
  <si>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</si>
  <si>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</si>
  <si>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</si>
  <si>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</si>
  <si>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</si>
  <si>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</si>
  <si>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</si>
  <si>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</si>
  <si>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</si>
  <si>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</si>
  <si>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</si>
  <si>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</si>
  <si>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</si>
  <si>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</si>
  <si>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</si>
  <si>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</si>
  <si>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</si>
  <si>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</si>
  <si>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</si>
  <si>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</si>
  <si>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</si>
  <si>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</si>
  <si>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</si>
  <si>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</si>
  <si>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</si>
  <si>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</si>
  <si>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</si>
  <si>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</si>
  <si>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</si>
  <si>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</si>
  <si>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</si>
  <si>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</si>
  <si>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</si>
  <si>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</si>
  <si>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</si>
  <si>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</si>
  <si>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</si>
  <si>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</si>
  <si>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</si>
  <si>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</si>
  <si>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</si>
  <si>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</si>
  <si>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</si>
  <si>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</si>
  <si>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</si>
  <si>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</si>
  <si>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</si>
  <si>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</si>
  <si>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</si>
  <si>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</si>
  <si>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</si>
  <si>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</si>
  <si>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</si>
  <si>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</si>
  <si>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</si>
  <si>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</si>
  <si>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</si>
  <si>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</si>
  <si>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</si>
  <si>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</si>
  <si>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</si>
  <si>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</si>
  <si>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</si>
  <si>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</si>
  <si>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</si>
  <si>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</si>
  <si>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</si>
  <si>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</si>
  <si>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</si>
  <si>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</si>
  <si>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</si>
  <si>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</si>
  <si>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</si>
  <si>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</si>
  <si>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</si>
  <si>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</si>
  <si>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</si>
  <si>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</si>
  <si>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</si>
  <si>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</si>
  <si>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</si>
  <si>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</si>
  <si>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</si>
  <si>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</si>
  <si>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</si>
  <si>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</si>
  <si>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</si>
  <si>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</si>
  <si>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</si>
  <si>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</si>
  <si>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</si>
  <si>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</si>
  <si>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</si>
  <si>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</si>
  <si>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</si>
  <si>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</si>
  <si>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</si>
  <si>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</si>
  <si>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</si>
  <si>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</si>
  <si>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</si>
  <si>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</si>
  <si>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</si>
  <si>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</si>
  <si>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</si>
  <si>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</si>
  <si>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</si>
  <si>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</si>
  <si>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</si>
  <si>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</si>
  <si>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</si>
  <si>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</si>
  <si>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</si>
  <si>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</si>
  <si>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</si>
  <si>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</si>
  <si>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</si>
  <si>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</si>
  <si>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</si>
  <si>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</si>
  <si>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</si>
  <si>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</si>
  <si>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</si>
  <si>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</si>
  <si>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</si>
  <si>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</si>
  <si>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</si>
  <si>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</si>
  <si>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</si>
  <si>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</si>
  <si>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</si>
  <si>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</si>
  <si>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</si>
  <si>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</si>
  <si>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</si>
  <si>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</si>
  <si>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</si>
  <si>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</si>
  <si>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</si>
  <si>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</si>
  <si>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</si>
  <si>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</si>
  <si>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</si>
  <si>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</si>
  <si>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</si>
  <si>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</si>
  <si>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</si>
  <si>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</si>
  <si>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</si>
  <si>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</si>
  <si>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</si>
  <si>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</si>
  <si>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</si>
  <si>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</si>
  <si>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</si>
  <si>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</si>
  <si>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</si>
  <si>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</si>
  <si>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</si>
  <si>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</si>
  <si>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</si>
  <si>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</si>
  <si>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</si>
  <si>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</si>
  <si>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</si>
  <si>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</si>
  <si>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</si>
  <si>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</si>
  <si>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</si>
  <si>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</si>
  <si>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</si>
  <si>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</si>
  <si>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</si>
  <si>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</si>
  <si>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</si>
  <si>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</si>
  <si>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</si>
  <si>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</si>
  <si>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</si>
  <si>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</si>
  <si>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</si>
  <si>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</si>
  <si>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</si>
  <si>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</si>
  <si>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</si>
  <si>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</si>
  <si>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</si>
  <si>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</si>
  <si>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</si>
  <si>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</si>
  <si>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</si>
  <si>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</si>
  <si>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</si>
  <si>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</si>
  <si>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</si>
  <si>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</si>
  <si>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</si>
  <si>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</si>
  <si>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</si>
  <si>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</si>
  <si>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</si>
  <si>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</si>
  <si>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</si>
  <si>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</si>
  <si>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</si>
  <si>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</si>
  <si>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</si>
  <si>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</si>
  <si>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</si>
  <si>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</si>
  <si>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</si>
  <si>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</si>
  <si>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</si>
  <si>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</si>
  <si>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</si>
  <si>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</si>
  <si>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</si>
  <si>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</si>
  <si>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</si>
  <si>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</si>
  <si>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</si>
  <si>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</si>
  <si>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</si>
  <si>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</si>
  <si>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</si>
  <si>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</si>
  <si>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</si>
  <si>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</si>
  <si>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</si>
  <si>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</si>
  <si>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</si>
  <si>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</si>
  <si>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</si>
  <si>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</si>
  <si>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</si>
  <si>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</si>
  <si>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</si>
  <si>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</si>
  <si>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</si>
  <si>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</si>
  <si>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</si>
  <si>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</si>
  <si>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</si>
  <si>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</si>
  <si>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</si>
  <si>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</si>
  <si>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</si>
  <si>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</si>
  <si>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</si>
  <si>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</si>
  <si>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</si>
  <si>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</si>
  <si>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</si>
  <si>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</si>
  <si>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</si>
  <si>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</si>
  <si>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</si>
  <si>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</si>
  <si>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</si>
  <si>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</si>
  <si>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</si>
  <si>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</si>
  <si>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</si>
  <si>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</si>
  <si>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</si>
  <si>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</si>
  <si>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</si>
  <si>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</si>
  <si>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</si>
  <si>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</si>
  <si>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</si>
  <si>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</si>
  <si>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</si>
  <si>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</si>
  <si>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</si>
  <si>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</si>
  <si>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</si>
  <si>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</si>
  <si>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</si>
  <si>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</si>
  <si>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</si>
  <si>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</si>
  <si>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</si>
  <si>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</si>
  <si>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</si>
  <si>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</si>
  <si>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</si>
  <si>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</si>
  <si>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</si>
  <si>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</si>
  <si>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</si>
  <si>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</si>
  <si>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</si>
  <si>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</si>
  <si>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</si>
  <si>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</si>
  <si>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</si>
  <si>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</si>
  <si>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</si>
  <si>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</si>
  <si>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</si>
  <si>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</si>
  <si>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</si>
  <si>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</si>
  <si>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</si>
  <si>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</si>
  <si>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</si>
  <si>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</si>
  <si>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</si>
  <si>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</si>
  <si>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</si>
  <si>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</si>
  <si>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</si>
  <si>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</si>
  <si>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</si>
  <si>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</si>
  <si>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</si>
  <si>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</si>
  <si>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</si>
  <si>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</si>
  <si>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</si>
  <si>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</si>
  <si>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</si>
  <si>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</si>
  <si>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</si>
  <si>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</si>
  <si>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</si>
  <si>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</si>
  <si>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</si>
  <si>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</si>
  <si>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</si>
  <si>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</si>
  <si>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</si>
  <si>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</si>
  <si>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</si>
  <si>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</si>
  <si>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</si>
  <si>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</si>
  <si>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</si>
  <si>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</si>
  <si>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</si>
  <si>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</si>
  <si>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</si>
  <si>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</si>
  <si>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</si>
  <si>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</si>
  <si>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</si>
  <si>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</si>
  <si>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</si>
  <si>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</si>
  <si>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</si>
  <si>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</si>
  <si>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</si>
  <si>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</si>
  <si>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</si>
  <si>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</si>
  <si>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</si>
  <si>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</si>
  <si>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</si>
  <si>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</si>
  <si>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</si>
  <si>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</si>
  <si>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</si>
  <si>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</si>
  <si>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</si>
  <si>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</si>
  <si>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</si>
  <si>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</si>
  <si>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</si>
  <si>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</si>
  <si>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</si>
  <si>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</si>
  <si>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</si>
  <si>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</si>
  <si>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</si>
  <si>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</si>
  <si>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</si>
  <si>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</si>
  <si>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</si>
  <si>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</si>
  <si>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</si>
  <si>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</si>
  <si>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</si>
  <si>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</si>
  <si>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</si>
  <si>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</si>
  <si>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</si>
  <si>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</si>
  <si>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</si>
  <si>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</si>
  <si>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</si>
  <si>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</si>
  <si>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</si>
  <si>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</si>
  <si>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</si>
  <si>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</si>
  <si>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</si>
  <si>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</si>
  <si>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</si>
  <si>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</si>
  <si>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</si>
  <si>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</si>
  <si>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</si>
  <si>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</si>
  <si>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</si>
  <si>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</si>
  <si>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</si>
  <si>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</si>
  <si>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</si>
  <si>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</si>
  <si>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</si>
  <si>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</si>
  <si>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</si>
  <si>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</si>
  <si>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</si>
  <si>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</si>
  <si>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</si>
  <si>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</si>
  <si>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</si>
  <si>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</si>
  <si>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</si>
  <si>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</si>
  <si>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</si>
  <si>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</si>
  <si>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</si>
  <si>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</si>
  <si>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</si>
  <si>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</si>
  <si>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</si>
  <si>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</si>
  <si>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</si>
  <si>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</si>
  <si>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</si>
  <si>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</si>
  <si>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</si>
  <si>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</si>
  <si>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</si>
  <si>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</si>
  <si>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</si>
  <si>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</si>
  <si>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</si>
  <si>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</si>
  <si>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</si>
  <si>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</si>
  <si>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</si>
  <si>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</si>
  <si>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</si>
  <si>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</si>
  <si>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</si>
  <si>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</si>
  <si>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</si>
  <si>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</si>
  <si>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</si>
  <si>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</si>
  <si>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</si>
  <si>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</si>
  <si>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</si>
  <si>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</si>
  <si>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</si>
  <si>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</si>
  <si>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</si>
  <si>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</si>
  <si>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</si>
  <si>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</si>
  <si>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</si>
  <si>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</si>
  <si>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</si>
  <si>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</si>
  <si>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</si>
  <si>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</si>
  <si>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</si>
  <si>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</si>
  <si>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</si>
  <si>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</si>
  <si>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</si>
  <si>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</si>
  <si>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</si>
  <si>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</si>
  <si>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</si>
  <si>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</si>
  <si>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</si>
  <si>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</si>
  <si>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</si>
  <si>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</si>
  <si>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</si>
  <si>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</si>
  <si>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</si>
  <si>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</si>
  <si>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</si>
  <si>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</si>
  <si>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</si>
  <si>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</si>
  <si>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</si>
  <si>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</si>
  <si>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</si>
  <si>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</si>
  <si>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</si>
  <si>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</si>
  <si>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</si>
  <si>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</si>
  <si>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</si>
  <si>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</si>
  <si>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</si>
  <si>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</si>
  <si>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</si>
  <si>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</si>
  <si>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</si>
  <si>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</si>
  <si>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</si>
  <si>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</si>
  <si>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</si>
  <si>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</si>
  <si>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</si>
  <si>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</si>
  <si>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</si>
  <si>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</si>
  <si>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</si>
  <si>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</si>
  <si>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</si>
  <si>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</si>
  <si>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</si>
  <si>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</si>
  <si>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</si>
  <si>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</si>
  <si>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</si>
  <si>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</si>
  <si>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</si>
  <si>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</si>
  <si>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</si>
  <si>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</si>
  <si>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</si>
  <si>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</si>
  <si>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</si>
  <si>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</si>
  <si>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</si>
  <si>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</si>
  <si>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</si>
  <si>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</si>
  <si>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</si>
  <si>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</si>
  <si>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</si>
  <si>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</si>
  <si>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</si>
  <si>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</si>
  <si>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</si>
  <si>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</si>
  <si>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</si>
  <si>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</si>
  <si>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</si>
  <si>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</si>
  <si>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</si>
  <si>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</si>
  <si>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</si>
  <si>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</si>
  <si>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</si>
  <si>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</si>
  <si>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</si>
  <si>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</si>
  <si>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</si>
  <si>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</si>
  <si>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</si>
  <si>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</si>
  <si>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</si>
  <si>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</si>
  <si>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</si>
  <si>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</si>
  <si>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</si>
  <si>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</si>
  <si>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</si>
  <si>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</si>
  <si>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</si>
  <si>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</si>
  <si>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</si>
  <si>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</si>
  <si>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</si>
  <si>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</si>
  <si>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</si>
  <si>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</si>
  <si>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</si>
  <si>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</si>
  <si>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</si>
  <si>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</si>
  <si>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</si>
  <si>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</si>
  <si>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</si>
  <si>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</si>
  <si>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</si>
  <si>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</si>
  <si>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</si>
  <si>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</si>
  <si>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</si>
  <si>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</si>
  <si>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</si>
  <si>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</si>
  <si>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</si>
  <si>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</si>
  <si>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</si>
  <si>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</si>
  <si>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</si>
  <si>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</si>
  <si>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</si>
  <si>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</si>
  <si>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</si>
  <si>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</si>
  <si>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</si>
  <si>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</si>
  <si>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</si>
  <si>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</si>
  <si>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</si>
  <si>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</si>
  <si>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</si>
  <si>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</si>
  <si>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</si>
  <si>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</si>
  <si>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</si>
  <si>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</si>
  <si>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</si>
  <si>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</si>
  <si>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</si>
  <si>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</si>
  <si>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</si>
  <si>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</si>
  <si>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</si>
  <si>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</si>
  <si>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</si>
  <si>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</si>
  <si>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</si>
  <si>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</si>
  <si>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</si>
  <si>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</si>
  <si>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</si>
  <si>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</si>
  <si>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</si>
  <si>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</si>
  <si>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</si>
  <si>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</si>
  <si>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</si>
  <si>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</si>
  <si>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</si>
  <si>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</si>
  <si>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</si>
  <si>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</si>
  <si>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</si>
  <si>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</si>
  <si>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</si>
  <si>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</si>
  <si>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</si>
  <si>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</si>
  <si>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</si>
  <si>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</si>
  <si>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</si>
  <si>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</si>
  <si>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</si>
  <si>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</si>
  <si>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</si>
  <si>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</si>
  <si>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</si>
  <si>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</si>
  <si>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</si>
  <si>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</si>
  <si>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</si>
  <si>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</si>
  <si>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</si>
  <si>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</si>
  <si>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</si>
  <si>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</si>
  <si>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</si>
  <si>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</si>
  <si>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</si>
  <si>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</si>
  <si>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</si>
  <si>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</si>
  <si>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</si>
  <si>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</si>
  <si>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</si>
  <si>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</si>
  <si>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</si>
  <si>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</si>
  <si>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</si>
  <si>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</si>
  <si>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</si>
  <si>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</si>
  <si>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</si>
  <si>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</si>
  <si>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</si>
  <si>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</si>
  <si>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</si>
  <si>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</si>
  <si>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</si>
  <si>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</si>
  <si>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</si>
  <si>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</si>
  <si>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</si>
  <si>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</si>
  <si>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</si>
  <si>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</si>
  <si>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</si>
  <si>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</si>
  <si>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</si>
  <si>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</si>
  <si>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</si>
  <si>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</si>
  <si>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</si>
  <si>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</si>
  <si>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</si>
  <si>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</si>
  <si>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</si>
  <si>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</si>
  <si>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</si>
  <si>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</si>
  <si>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</si>
  <si>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</si>
  <si>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</si>
  <si>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</si>
  <si>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</si>
  <si>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</si>
  <si>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</si>
  <si>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</si>
  <si>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</si>
  <si>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</si>
  <si>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</si>
  <si>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</si>
  <si>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</si>
  <si>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</si>
  <si>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</si>
  <si>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</si>
  <si>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</si>
  <si>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</si>
  <si>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</si>
  <si>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</si>
  <si>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</si>
  <si>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</si>
  <si>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</si>
  <si>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</si>
  <si>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</si>
  <si>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</si>
  <si>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</si>
  <si>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</si>
  <si>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</si>
  <si>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</si>
  <si>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</si>
  <si>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</si>
  <si>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</si>
  <si>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</si>
  <si>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</si>
  <si>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</si>
  <si>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</si>
  <si>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</si>
  <si>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</si>
  <si>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</si>
  <si>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</si>
  <si>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</si>
  <si>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</si>
  <si>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</si>
  <si>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</si>
  <si>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</si>
  <si>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</si>
  <si>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</si>
  <si>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</si>
  <si>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</si>
  <si>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</si>
  <si>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</si>
  <si>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</si>
  <si>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</si>
  <si>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</si>
  <si>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</si>
  <si>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</si>
  <si>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</si>
  <si>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</si>
  <si>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</si>
  <si>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</si>
  <si>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</si>
  <si>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</si>
  <si>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</si>
  <si>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</si>
  <si>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</si>
  <si>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</si>
  <si>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</si>
  <si>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</si>
  <si>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</si>
  <si>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</si>
  <si>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</si>
  <si>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</si>
  <si>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</si>
  <si>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</si>
  <si>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</si>
  <si>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</si>
  <si>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</si>
  <si>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</si>
  <si>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</si>
  <si>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</si>
  <si>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</si>
  <si>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</si>
  <si>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</si>
  <si>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</si>
  <si>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</si>
  <si>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</si>
  <si>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</si>
  <si>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</si>
  <si>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</si>
  <si>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</si>
  <si>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</si>
  <si>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</si>
  <si>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</si>
  <si>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</si>
  <si>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</si>
  <si>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</si>
  <si>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</si>
  <si>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</si>
  <si>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</si>
  <si>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</si>
  <si>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</si>
  <si>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</si>
  <si>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</si>
  <si>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</si>
  <si>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</si>
  <si>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</si>
  <si>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</si>
  <si>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</si>
  <si>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</si>
  <si>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</si>
  <si>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</si>
  <si>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</si>
  <si>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</si>
  <si>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</si>
  <si>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</si>
  <si>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</si>
  <si>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</si>
  <si>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</si>
  <si>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</si>
  <si>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</si>
  <si>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</si>
  <si>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</si>
  <si>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</si>
  <si>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</si>
  <si>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</si>
  <si>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</si>
  <si>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</si>
  <si>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</si>
  <si>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</si>
  <si>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</si>
  <si>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</si>
  <si>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</si>
  <si>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</si>
  <si>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</si>
  <si>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</si>
  <si>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</si>
  <si>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</si>
  <si>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</si>
  <si>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</si>
  <si>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</si>
  <si>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</si>
  <si>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</si>
  <si>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</si>
  <si>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</si>
  <si>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</si>
  <si>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</si>
  <si>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</si>
  <si>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</si>
  <si>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</si>
  <si>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</si>
  <si>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</si>
  <si>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</si>
  <si>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</si>
  <si>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</si>
  <si>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</si>
  <si>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</si>
  <si>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</si>
  <si>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</si>
  <si>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</si>
  <si>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</si>
  <si>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</si>
  <si>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</si>
  <si>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</si>
  <si>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</si>
  <si>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</si>
  <si>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</si>
  <si>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</si>
  <si>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</si>
  <si>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</si>
  <si>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</si>
  <si>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</si>
  <si>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</si>
  <si>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</si>
  <si>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</si>
  <si>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</si>
  <si>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</si>
  <si>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</si>
  <si>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</si>
  <si>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</si>
  <si>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</si>
  <si>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</si>
  <si>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</si>
  <si>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</si>
  <si>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</si>
  <si>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</si>
  <si>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</si>
  <si>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</si>
  <si>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</si>
  <si>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</si>
  <si>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</si>
  <si>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</si>
  <si>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</si>
  <si>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</si>
  <si>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</si>
  <si>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</si>
  <si>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</si>
  <si>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</si>
  <si>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</si>
  <si>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</si>
  <si>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</si>
  <si>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</si>
  <si>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</si>
  <si>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</si>
  <si>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</si>
  <si>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</si>
  <si>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</si>
  <si>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</si>
  <si>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</si>
  <si>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</si>
  <si>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</si>
  <si>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</si>
  <si>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</si>
  <si>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</si>
  <si>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</si>
  <si>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</si>
  <si>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</si>
  <si>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</si>
  <si>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</si>
  <si>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</si>
  <si>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</si>
  <si>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</si>
  <si>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</si>
  <si>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</si>
  <si>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</si>
  <si>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</si>
  <si>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</si>
  <si>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</si>
  <si>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</si>
  <si>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</si>
  <si>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</si>
  <si>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</si>
  <si>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</si>
  <si>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</si>
  <si>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</si>
  <si>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</si>
  <si>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</si>
  <si>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</si>
  <si>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</si>
  <si>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</si>
  <si>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</si>
  <si>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</si>
  <si>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</si>
  <si>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</si>
  <si>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</si>
  <si>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</si>
  <si>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</si>
  <si>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</si>
  <si>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</si>
  <si>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</si>
  <si>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</si>
  <si>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</si>
  <si>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</si>
  <si>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</si>
  <si>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</si>
  <si>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</si>
  <si>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</si>
  <si>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</si>
  <si>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</si>
  <si>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</si>
  <si>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</si>
  <si>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</si>
  <si>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</si>
  <si>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</si>
  <si>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</si>
  <si>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</si>
  <si>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</si>
  <si>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</si>
  <si>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</si>
  <si>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</si>
  <si>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</si>
  <si>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</si>
  <si>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</si>
  <si>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</si>
  <si>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</si>
  <si>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</si>
  <si>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</si>
  <si>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</si>
  <si>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</si>
  <si>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</si>
  <si>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</si>
  <si>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</si>
  <si>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</si>
  <si>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</si>
  <si>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</si>
  <si>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</si>
  <si>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</si>
  <si>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</si>
  <si>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</si>
  <si>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</si>
  <si>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</si>
  <si>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</si>
  <si>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</si>
  <si>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</si>
  <si>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</si>
  <si>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</si>
  <si>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</si>
  <si>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</si>
  <si>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</si>
  <si>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</si>
  <si>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</si>
  <si>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</si>
  <si>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</si>
  <si>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</si>
  <si>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</si>
  <si>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</si>
  <si>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</si>
  <si>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</si>
  <si>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</si>
  <si>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</si>
  <si>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</si>
  <si>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</si>
  <si>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</si>
  <si>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</si>
  <si>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</si>
  <si>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</si>
  <si>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</si>
  <si>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</si>
  <si>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</si>
  <si>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</si>
  <si>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</si>
  <si>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</si>
  <si>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</si>
  <si>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</si>
  <si>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</si>
  <si>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</si>
  <si>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</si>
  <si>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</si>
  <si>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</si>
  <si>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</si>
  <si>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</si>
  <si>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</si>
  <si>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</si>
  <si>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</si>
  <si>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</si>
  <si>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</si>
  <si>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</si>
  <si>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</si>
  <si>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</si>
  <si>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</si>
  <si>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</si>
  <si>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</si>
  <si>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</si>
  <si>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</si>
  <si>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</si>
  <si>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</si>
  <si>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</si>
  <si>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</si>
  <si>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</si>
  <si>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</si>
  <si>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</si>
  <si>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</si>
  <si>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</si>
  <si>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</si>
  <si>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</si>
  <si>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</si>
  <si>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</si>
  <si>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</si>
  <si>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</si>
  <si>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</si>
  <si>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</si>
  <si>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</si>
  <si>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</si>
  <si>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</si>
  <si>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</si>
  <si>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</si>
  <si>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</si>
  <si>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</si>
  <si>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</si>
  <si>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</si>
  <si>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</si>
  <si>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</si>
  <si>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</si>
  <si>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</si>
  <si>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</si>
  <si>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</si>
  <si>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</si>
  <si>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</si>
  <si>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</si>
  <si>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</si>
  <si>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</si>
  <si>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</si>
  <si>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</si>
  <si>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</si>
  <si>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</si>
  <si>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</si>
  <si>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</si>
  <si>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</si>
  <si>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</si>
  <si>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</si>
  <si>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</si>
  <si>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</si>
  <si>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</si>
  <si>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</si>
  <si>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</si>
  <si>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</si>
  <si>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</si>
  <si>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</si>
  <si>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</si>
  <si>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</si>
  <si>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</si>
  <si>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</si>
  <si>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</si>
  <si>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</si>
  <si>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</si>
  <si>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</si>
  <si>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</si>
  <si>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</si>
  <si>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</si>
  <si>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</si>
  <si>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</si>
  <si>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</si>
  <si>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</si>
  <si>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</si>
  <si>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</si>
  <si>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</si>
  <si>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</si>
  <si>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</si>
  <si>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</si>
  <si>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</si>
  <si>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</si>
  <si>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</si>
  <si>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</si>
  <si>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</si>
  <si>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</si>
  <si>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</si>
  <si>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</si>
  <si>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</si>
  <si>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</si>
  <si>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</si>
  <si>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</si>
  <si>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</si>
  <si>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</si>
  <si>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</si>
  <si>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</si>
  <si>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</si>
  <si>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</si>
  <si>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</si>
  <si>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</si>
  <si>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</si>
  <si>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</si>
  <si>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</si>
  <si>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</si>
  <si>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</si>
  <si>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</si>
  <si>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</si>
  <si>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</si>
  <si>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</si>
  <si>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</si>
  <si>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</si>
  <si>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</si>
  <si>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</si>
  <si>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</si>
  <si>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</si>
  <si>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</si>
  <si>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</si>
  <si>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</si>
  <si>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</si>
  <si>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</si>
  <si>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</si>
  <si>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</si>
  <si>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</si>
  <si>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</si>
  <si>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</si>
  <si>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</si>
  <si>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</si>
  <si>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</si>
  <si>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</si>
  <si>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</si>
  <si>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</si>
  <si>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</si>
  <si>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</si>
  <si>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</si>
  <si>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</si>
  <si>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</si>
  <si>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</si>
  <si>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</si>
  <si>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</si>
  <si>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</si>
  <si>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</si>
  <si>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</si>
  <si>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</si>
  <si>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</si>
  <si>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</si>
  <si>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</si>
  <si>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</si>
  <si>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</si>
  <si>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</si>
  <si>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</si>
  <si>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</si>
  <si>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</si>
  <si>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</si>
  <si>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</si>
  <si>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</si>
  <si>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</si>
  <si>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</si>
  <si>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</si>
  <si>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</si>
  <si>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</si>
  <si>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</si>
  <si>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</si>
  <si>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</si>
  <si>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</si>
  <si>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</si>
  <si>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</si>
  <si>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</si>
  <si>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</si>
  <si>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</si>
  <si>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</si>
  <si>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</si>
  <si>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</si>
  <si>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</si>
  <si>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</si>
  <si>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</si>
  <si>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</si>
  <si>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</si>
  <si>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</si>
  <si>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</si>
  <si>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</si>
  <si>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</si>
  <si>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</si>
  <si>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</si>
  <si>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</si>
  <si>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</si>
  <si>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</si>
  <si>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</si>
  <si>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</si>
  <si>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</si>
  <si>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</si>
  <si>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</si>
  <si>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</si>
  <si>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</si>
  <si>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</si>
  <si>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</si>
  <si>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</si>
  <si>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</si>
  <si>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</si>
  <si>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</si>
  <si>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</si>
  <si>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</si>
  <si>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</si>
  <si>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</si>
  <si>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</si>
  <si>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</si>
  <si>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</si>
  <si>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</si>
  <si>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</si>
  <si>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</si>
  <si>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</si>
  <si>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</si>
  <si>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</si>
  <si>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</si>
  <si>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</si>
  <si>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</si>
  <si>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</si>
  <si>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</si>
  <si>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</si>
  <si>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</si>
  <si>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</si>
  <si>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</si>
  <si>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</si>
  <si>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</si>
  <si>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</si>
  <si>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</si>
  <si>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</si>
  <si>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</si>
  <si>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</si>
  <si>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</si>
  <si>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</si>
  <si>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</si>
  <si>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</si>
  <si>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</si>
  <si>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</si>
  <si>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</si>
  <si>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</si>
  <si>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</si>
  <si>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</si>
  <si>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</si>
  <si>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</si>
  <si>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</si>
  <si>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</si>
  <si>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</si>
  <si>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</si>
  <si>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</si>
  <si>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</si>
  <si>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</si>
  <si>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</si>
  <si>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</si>
  <si>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</si>
  <si>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</si>
  <si>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</si>
  <si>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</si>
  <si>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</si>
  <si>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</si>
  <si>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</si>
  <si>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</si>
  <si>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</si>
  <si>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</si>
  <si>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</si>
  <si>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</si>
  <si>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</si>
  <si>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</si>
  <si>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</si>
  <si>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</si>
  <si>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</si>
  <si>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</si>
  <si>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</si>
  <si>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</si>
  <si>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</si>
  <si>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</si>
  <si>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</si>
  <si>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</si>
  <si>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</si>
  <si>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</si>
  <si>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</si>
  <si>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</si>
  <si>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</si>
  <si>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</si>
  <si>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</si>
  <si>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</si>
  <si>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</si>
  <si>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</si>
  <si>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</si>
  <si>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</si>
  <si>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</si>
  <si>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</si>
  <si>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</si>
  <si>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</si>
  <si>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</si>
  <si>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</si>
  <si>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</si>
  <si>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</si>
  <si>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</si>
  <si>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</si>
  <si>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</si>
  <si>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</si>
  <si>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</si>
  <si>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</si>
  <si>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</si>
  <si>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</si>
  <si>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</si>
  <si>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</si>
  <si>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</si>
  <si>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</si>
  <si>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</si>
  <si>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</si>
  <si>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</si>
  <si>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</si>
  <si>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</si>
  <si>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</si>
  <si>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</si>
  <si>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</si>
  <si>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</si>
  <si>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</si>
  <si>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</si>
  <si>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</si>
  <si>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</si>
  <si>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</si>
  <si>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</si>
  <si>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</si>
  <si>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</si>
  <si>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</si>
  <si>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</si>
  <si>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</si>
  <si>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</si>
  <si>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</si>
  <si>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</si>
  <si>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</si>
  <si>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</si>
  <si>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</si>
  <si>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</si>
  <si>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</si>
  <si>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</si>
  <si>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</si>
  <si>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</si>
  <si>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</si>
  <si>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</si>
  <si>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</si>
  <si>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</si>
  <si>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</si>
  <si>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</si>
  <si>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</si>
  <si>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</si>
  <si>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</si>
  <si>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</si>
  <si>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</si>
  <si>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</si>
  <si>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</si>
  <si>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</si>
  <si>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</si>
  <si>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</si>
  <si>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</si>
  <si>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</si>
  <si>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</si>
  <si>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</si>
  <si>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</si>
  <si>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</si>
  <si>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</si>
  <si>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</si>
  <si>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</si>
  <si>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</si>
  <si>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</si>
  <si>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</si>
  <si>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</si>
  <si>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</si>
  <si>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</si>
  <si>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</si>
  <si>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</si>
  <si>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</si>
  <si>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</si>
  <si>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</si>
  <si>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</si>
  <si>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</si>
  <si>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</si>
  <si>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</si>
  <si>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</si>
  <si>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</si>
  <si>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</si>
  <si>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</si>
  <si>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</si>
  <si>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</si>
  <si>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</si>
  <si>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</si>
  <si>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</si>
  <si>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</si>
  <si>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</si>
  <si>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</si>
  <si>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</si>
  <si>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</si>
  <si>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</si>
  <si>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</si>
  <si>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</si>
  <si>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</si>
  <si>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</si>
  <si>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</si>
  <si>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</si>
  <si>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</si>
  <si>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</si>
  <si>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</si>
  <si>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</si>
  <si>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</si>
  <si>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</si>
  <si>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</si>
  <si>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</si>
  <si>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</si>
  <si>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</si>
  <si>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</si>
  <si>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</si>
  <si>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</si>
  <si>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</si>
  <si>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</si>
  <si>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</si>
  <si>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</si>
  <si>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</si>
  <si>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</si>
  <si>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</si>
  <si>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</si>
  <si>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</si>
  <si>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</si>
  <si>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</si>
  <si>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</si>
  <si>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</si>
  <si>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</si>
  <si>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</si>
  <si>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</si>
  <si>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</si>
  <si>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</si>
  <si>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</si>
  <si>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</si>
  <si>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</si>
  <si>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</si>
  <si>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</si>
  <si>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</si>
  <si>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</si>
  <si>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</si>
  <si>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</si>
  <si>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</si>
  <si>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</si>
  <si>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</si>
  <si>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</si>
  <si>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</si>
  <si>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</si>
  <si>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</si>
  <si>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</si>
  <si>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</si>
  <si>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</si>
  <si>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</si>
  <si>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</si>
  <si>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</si>
  <si>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</si>
  <si>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</si>
  <si>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</si>
  <si>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</si>
  <si>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</si>
  <si>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</si>
  <si>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</si>
  <si>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</si>
  <si>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</si>
  <si>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</si>
  <si>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</si>
  <si>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</si>
  <si>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</si>
  <si>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</si>
  <si>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</si>
  <si>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</si>
  <si>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</si>
  <si>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</si>
  <si>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</si>
  <si>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</si>
  <si>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</si>
  <si>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</si>
  <si>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</si>
  <si>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</si>
  <si>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</si>
  <si>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</si>
  <si>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</si>
  <si>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</si>
  <si>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</si>
  <si>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</si>
  <si>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</si>
  <si>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</si>
  <si>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</si>
  <si>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</si>
  <si>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</si>
  <si>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</si>
  <si>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</si>
  <si>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</si>
  <si>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</si>
  <si>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</si>
  <si>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</si>
  <si>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</si>
  <si>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</si>
  <si>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</si>
  <si>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</si>
  <si>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</si>
  <si>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</si>
  <si>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</si>
  <si>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</si>
  <si>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</si>
  <si>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</si>
  <si>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</si>
  <si>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</si>
  <si>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</si>
  <si>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</si>
  <si>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</si>
  <si>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</si>
  <si>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</si>
  <si>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</si>
  <si>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</si>
  <si>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</si>
  <si>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</si>
  <si>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</si>
  <si>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</si>
  <si>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</si>
  <si>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</si>
  <si>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</si>
  <si>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</si>
  <si>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</si>
  <si>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</si>
  <si>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</si>
  <si>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</si>
  <si>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</si>
  <si>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</si>
  <si>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</si>
  <si>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</si>
  <si>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</si>
  <si>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</si>
  <si>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</si>
  <si>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</si>
  <si>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</si>
  <si>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</si>
  <si>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</si>
  <si>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</si>
  <si>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</si>
  <si>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</si>
  <si>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</si>
  <si>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</si>
  <si>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</si>
  <si>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</si>
  <si>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</si>
  <si>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</si>
  <si>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</si>
  <si>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</si>
  <si>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</si>
  <si>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</si>
  <si>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</si>
  <si>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</si>
  <si>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</si>
  <si>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</si>
  <si>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</si>
  <si>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</si>
  <si>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</si>
  <si>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</si>
  <si>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</si>
  <si>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</si>
  <si>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</si>
  <si>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</si>
  <si>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</si>
  <si>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</si>
  <si>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</si>
  <si>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</si>
  <si>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</si>
  <si>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</si>
  <si>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</si>
  <si>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</si>
  <si>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</si>
  <si>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</si>
  <si>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</si>
  <si>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</si>
  <si>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</si>
  <si>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</si>
  <si>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</si>
  <si>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</si>
  <si>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</si>
  <si>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</si>
  <si>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</si>
  <si>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</si>
  <si>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</si>
  <si>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</si>
  <si>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</si>
  <si>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</si>
  <si>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</si>
  <si>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</si>
  <si>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</si>
  <si>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</si>
  <si>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</si>
  <si>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</si>
  <si>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</si>
  <si>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</si>
  <si>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</si>
  <si>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</si>
  <si>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</si>
  <si>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</si>
  <si>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</si>
  <si>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</si>
  <si>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</si>
  <si>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</si>
  <si>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</si>
  <si>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</si>
  <si>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</si>
  <si>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</si>
  <si>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</si>
  <si>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</si>
  <si>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</si>
  <si>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</si>
  <si>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</si>
  <si>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</si>
  <si>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</si>
  <si>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</si>
  <si>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</si>
  <si>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</si>
  <si>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</si>
  <si>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</si>
  <si>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</si>
  <si>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</si>
  <si>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</si>
  <si>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</si>
  <si>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</si>
  <si>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</si>
  <si>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</si>
  <si>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</si>
  <si>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</si>
  <si>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</si>
  <si>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</si>
  <si>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</si>
  <si>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</si>
  <si>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</si>
  <si>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</si>
  <si>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</si>
  <si>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</si>
  <si>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</si>
  <si>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</si>
  <si>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</si>
  <si>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</si>
  <si>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</si>
  <si>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</si>
  <si>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</si>
  <si>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</si>
  <si>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</si>
  <si>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</si>
  <si>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</si>
  <si>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</si>
  <si>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</si>
  <si>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</si>
  <si>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</si>
  <si>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</si>
  <si>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</si>
  <si>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</si>
  <si>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</si>
  <si>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</si>
  <si>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</si>
  <si>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</si>
  <si>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</si>
  <si>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</si>
  <si>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</si>
  <si>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</si>
  <si>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</si>
  <si>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</si>
  <si>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</si>
  <si>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</si>
  <si>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</si>
  <si>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</si>
  <si>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</si>
  <si>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</si>
  <si>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</si>
  <si>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</si>
  <si>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</si>
  <si>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</si>
  <si>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</si>
  <si>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</si>
  <si>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</si>
  <si>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</si>
  <si>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</si>
  <si>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</si>
  <si>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</si>
  <si>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</si>
  <si>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</si>
  <si>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</si>
  <si>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</si>
  <si>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</si>
  <si>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</si>
  <si>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</si>
  <si>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</si>
  <si>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</si>
  <si>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</si>
  <si>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</si>
  <si>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</si>
  <si>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</si>
  <si>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</si>
  <si>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</si>
  <si>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</si>
  <si>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</si>
  <si>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</si>
  <si>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</si>
  <si>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</si>
  <si>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</si>
  <si>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</si>
  <si>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</si>
  <si>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</si>
  <si>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</si>
  <si>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</si>
  <si>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</si>
  <si>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</si>
  <si>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</si>
  <si>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</si>
  <si>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</si>
  <si>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</si>
  <si>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</si>
  <si>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</si>
  <si>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</si>
  <si>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</si>
  <si>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</si>
  <si>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</si>
  <si>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</si>
  <si>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</si>
  <si>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</si>
  <si>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</si>
  <si>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</si>
  <si>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</si>
  <si>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</si>
  <si>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</si>
  <si>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</si>
  <si>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</si>
  <si>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</si>
  <si>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</si>
  <si>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</si>
  <si>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</si>
  <si>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</si>
  <si>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</si>
  <si>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</si>
  <si>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</si>
  <si>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</si>
  <si>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</si>
  <si>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</si>
  <si>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</si>
  <si>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</si>
  <si>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</si>
  <si>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</si>
  <si>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</si>
  <si>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</si>
  <si>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</si>
  <si>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</si>
  <si>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</si>
  <si>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</si>
  <si>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</si>
  <si>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</si>
  <si>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</si>
  <si>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</si>
  <si>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</si>
  <si>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</si>
  <si>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</si>
  <si>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</si>
  <si>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</si>
  <si>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</si>
  <si>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</si>
  <si>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</si>
  <si>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</si>
  <si>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</si>
  <si>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</si>
  <si>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</si>
  <si>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</si>
  <si>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</si>
  <si>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</si>
  <si>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</si>
  <si>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</si>
  <si>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</si>
  <si>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</si>
  <si>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</si>
  <si>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</si>
  <si>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</si>
  <si>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</si>
  <si>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</si>
  <si>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</si>
  <si>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</si>
  <si>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</si>
  <si>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</si>
  <si>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</si>
  <si>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</si>
  <si>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</si>
  <si>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</si>
  <si>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</si>
  <si>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</si>
  <si>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</si>
  <si>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</si>
  <si>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</si>
  <si>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</si>
  <si>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</si>
  <si>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</si>
  <si>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</si>
  <si>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</si>
  <si>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</si>
  <si>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</si>
  <si>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</si>
  <si>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</si>
  <si>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</si>
  <si>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</si>
  <si>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</si>
  <si>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</si>
  <si>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</si>
  <si>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</si>
  <si>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</si>
  <si>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</si>
  <si>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</si>
  <si>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</si>
  <si>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</si>
  <si>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</si>
  <si>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</si>
  <si>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</si>
  <si>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</si>
  <si>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</si>
  <si>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</si>
  <si>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</si>
  <si>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</si>
  <si>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</si>
  <si>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</si>
  <si>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</si>
  <si>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</si>
  <si>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</si>
  <si>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</si>
  <si>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</si>
  <si>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</si>
  <si>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</si>
  <si>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</si>
  <si>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</si>
  <si>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</si>
  <si>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</si>
  <si>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</si>
  <si>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</si>
  <si>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</si>
  <si>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</si>
  <si>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</si>
  <si>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</si>
  <si>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</si>
  <si>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</si>
  <si>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</si>
  <si>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</si>
  <si>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</si>
  <si>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</si>
  <si>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</si>
  <si>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</si>
  <si>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</si>
  <si>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</si>
  <si>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</si>
  <si>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</si>
  <si>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</si>
  <si>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</si>
  <si>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</si>
  <si>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</si>
  <si>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</si>
  <si>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</si>
  <si>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</si>
  <si>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</si>
  <si>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</si>
  <si>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</si>
  <si>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</si>
  <si>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</si>
  <si>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</si>
  <si>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</si>
  <si>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</si>
  <si>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</si>
  <si>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</si>
  <si>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</si>
  <si>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</si>
  <si>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</si>
  <si>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</si>
  <si>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</si>
  <si>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</si>
  <si>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</si>
  <si>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</si>
  <si>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</si>
  <si>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</si>
  <si>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</si>
  <si>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</si>
  <si>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</si>
  <si>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</si>
  <si>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</si>
  <si>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</si>
  <si>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</si>
  <si>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</si>
  <si>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</si>
  <si>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</si>
  <si>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</si>
  <si>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</si>
  <si>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</si>
  <si>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</si>
  <si>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</si>
  <si>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</si>
  <si>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</si>
  <si>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</si>
  <si>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</si>
  <si>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</si>
  <si>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</si>
  <si>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</si>
  <si>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</si>
  <si>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</si>
  <si>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</si>
  <si>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</si>
  <si>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</si>
  <si>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</si>
  <si>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</si>
  <si>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</si>
  <si>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</si>
  <si>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</si>
  <si>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</si>
  <si>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</si>
  <si>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</si>
  <si>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</si>
  <si>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</si>
  <si>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</si>
  <si>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</si>
  <si>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</si>
  <si>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</si>
  <si>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</si>
  <si>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</si>
  <si>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</si>
  <si>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</si>
  <si>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</si>
  <si>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</si>
  <si>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</si>
  <si>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</si>
  <si>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</si>
  <si>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</si>
  <si>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</si>
  <si>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</si>
  <si>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</si>
  <si>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</si>
  <si>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</si>
  <si>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</si>
  <si>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</si>
  <si>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</si>
  <si>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</si>
  <si>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</si>
  <si>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</si>
  <si>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</si>
  <si>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</si>
  <si>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</si>
  <si>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</si>
  <si>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</si>
  <si>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</si>
  <si>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</si>
  <si>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</si>
  <si>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</si>
  <si>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</si>
  <si>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</si>
  <si>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</si>
  <si>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</si>
  <si>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</si>
  <si>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</si>
  <si>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</si>
  <si>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</si>
  <si>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</si>
  <si>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</si>
  <si>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</si>
  <si>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</si>
  <si>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</si>
  <si>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</si>
  <si>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</si>
  <si>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</si>
  <si>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</si>
  <si>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</si>
  <si>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</si>
  <si>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</si>
  <si>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</si>
  <si>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</si>
  <si>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</si>
  <si>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</si>
  <si>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</si>
  <si>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</si>
  <si>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</si>
  <si>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</si>
  <si>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</si>
  <si>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</si>
  <si>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</si>
  <si>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</si>
  <si>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</si>
  <si>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</si>
  <si>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</si>
  <si>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</si>
  <si>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</si>
  <si>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</si>
  <si>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</si>
  <si>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</si>
  <si>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</si>
  <si>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</si>
  <si>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</si>
  <si>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</si>
  <si>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</si>
  <si>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</si>
  <si>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</si>
  <si>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</si>
  <si>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</si>
  <si>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</si>
  <si>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</si>
  <si>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</si>
  <si>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</si>
  <si>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</si>
  <si>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</si>
  <si>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</si>
  <si>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</si>
  <si>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</si>
  <si>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</si>
  <si>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</si>
  <si>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</si>
  <si>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</si>
  <si>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</si>
  <si>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</si>
  <si>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</si>
  <si>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</si>
  <si>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</si>
  <si>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</si>
  <si>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</si>
  <si>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</si>
  <si>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</si>
  <si>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</si>
  <si>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</si>
  <si>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</si>
  <si>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</si>
  <si>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</si>
  <si>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</si>
  <si>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</si>
  <si>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</si>
  <si>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</si>
  <si>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</si>
  <si>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</si>
  <si>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</si>
  <si>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</si>
  <si>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</si>
  <si>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</si>
  <si>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</si>
  <si>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</si>
  <si>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</si>
  <si>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</si>
  <si>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</si>
  <si>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</si>
  <si>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</si>
  <si>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</si>
  <si>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</si>
  <si>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</si>
  <si>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</si>
  <si>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</si>
  <si>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</si>
  <si>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</si>
  <si>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</si>
  <si>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</si>
  <si>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</si>
  <si>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</si>
  <si>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</si>
  <si>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</si>
  <si>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</si>
  <si>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</si>
  <si>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</si>
  <si>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</si>
  <si>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</si>
  <si>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</si>
  <si>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</si>
  <si>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</si>
  <si>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</si>
  <si>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</si>
  <si>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</si>
  <si>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</si>
  <si>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</si>
  <si>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</si>
  <si>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</si>
  <si>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</si>
  <si>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</si>
  <si>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</si>
  <si>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</si>
  <si>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</si>
  <si>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</si>
  <si>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</si>
  <si>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</si>
  <si>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</si>
  <si>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</si>
  <si>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</si>
  <si>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</si>
  <si>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</si>
  <si>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</si>
  <si>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</si>
  <si>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</si>
  <si>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</si>
  <si>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</si>
  <si>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</si>
  <si>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</si>
  <si>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</si>
  <si>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</si>
  <si>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</si>
  <si>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</si>
  <si>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</si>
  <si>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</si>
  <si>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</si>
  <si>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</si>
  <si>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</si>
  <si>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</si>
  <si>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</si>
  <si>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</si>
  <si>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</si>
  <si>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</si>
  <si>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</si>
  <si>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</si>
  <si>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</si>
  <si>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</si>
  <si>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</si>
  <si>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</si>
  <si>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</si>
  <si>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</si>
  <si>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</si>
  <si>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</si>
  <si>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</si>
  <si>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</si>
  <si>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</si>
  <si>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</si>
  <si>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</si>
  <si>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</si>
  <si>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</si>
  <si>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</si>
  <si>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</si>
  <si>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</si>
  <si>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</si>
  <si>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</si>
  <si>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</si>
  <si>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</si>
  <si>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</si>
  <si>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</si>
  <si>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</si>
  <si>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</si>
  <si>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</si>
  <si>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</si>
  <si>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</si>
  <si>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</si>
  <si>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</si>
  <si>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</si>
  <si>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</si>
  <si>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</si>
  <si>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</si>
  <si>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</si>
  <si>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</si>
  <si>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</si>
  <si>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</si>
  <si>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</si>
  <si>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</si>
  <si>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</si>
  <si>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</si>
  <si>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</si>
  <si>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</si>
  <si>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</si>
  <si>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</si>
  <si>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</si>
  <si>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</si>
  <si>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</si>
  <si>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</si>
  <si>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</si>
  <si>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</si>
  <si>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</si>
  <si>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</si>
  <si>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</si>
  <si>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</si>
  <si>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</si>
  <si>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</si>
  <si>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</si>
  <si>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</si>
  <si>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</si>
  <si>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</si>
  <si>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</si>
  <si>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</si>
  <si>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</si>
  <si>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</si>
  <si>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</si>
  <si>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</si>
  <si>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</si>
  <si>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</si>
  <si>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</si>
  <si>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</si>
  <si>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</si>
  <si>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</si>
  <si>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</si>
  <si>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</si>
  <si>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</si>
  <si>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</si>
  <si>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</si>
  <si>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</si>
  <si>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</si>
  <si>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</si>
  <si>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</si>
  <si>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</si>
  <si>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</si>
  <si>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</si>
  <si>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</si>
  <si>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</si>
  <si>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</si>
  <si>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</si>
  <si>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</si>
  <si>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</si>
  <si>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</si>
  <si>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</si>
  <si>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</si>
  <si>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</si>
  <si>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</si>
  <si>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</si>
  <si>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</si>
  <si>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</si>
  <si>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</si>
  <si>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</si>
  <si>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</si>
  <si>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</si>
  <si>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</si>
  <si>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</si>
  <si>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</si>
  <si>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</si>
  <si>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</si>
  <si>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</si>
  <si>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</si>
  <si>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</si>
  <si>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</si>
  <si>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</si>
  <si>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</si>
  <si>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</si>
  <si>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</si>
  <si>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</si>
  <si>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</si>
  <si>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</si>
  <si>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</si>
  <si>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</si>
  <si>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</si>
  <si>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</si>
  <si>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</si>
  <si>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</si>
  <si>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</si>
  <si>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</si>
  <si>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</si>
  <si>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</si>
  <si>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</si>
  <si>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</si>
  <si>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</si>
  <si>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</si>
  <si>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</si>
  <si>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</si>
  <si>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</si>
  <si>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</si>
  <si>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</si>
  <si>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</si>
  <si>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</si>
  <si>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</si>
  <si>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</si>
  <si>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</si>
  <si>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</si>
  <si>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</si>
  <si>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</si>
  <si>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</si>
  <si>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</si>
  <si>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</si>
  <si>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</si>
  <si>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</si>
  <si>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</si>
  <si>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</si>
  <si>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</si>
  <si>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</si>
  <si>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</si>
  <si>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</si>
  <si>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</si>
  <si>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</si>
  <si>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</si>
  <si>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</si>
  <si>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</si>
  <si>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</si>
  <si>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</si>
  <si>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</si>
  <si>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</si>
  <si>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</si>
  <si>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</si>
  <si>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</si>
  <si>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</si>
  <si>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</si>
  <si>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</si>
  <si>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</si>
  <si>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</si>
  <si>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</si>
  <si>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</si>
  <si>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</si>
  <si>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</si>
  <si>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</si>
  <si>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</si>
  <si>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</si>
  <si>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</si>
  <si>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</si>
  <si>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</si>
  <si>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</si>
  <si>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</si>
  <si>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</si>
  <si>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</si>
  <si>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</si>
  <si>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</si>
  <si>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</si>
  <si>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</si>
  <si>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</si>
  <si>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</si>
  <si>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</si>
  <si>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</si>
  <si>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</si>
  <si>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</si>
  <si>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</si>
  <si>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</si>
  <si>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</si>
  <si>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</si>
  <si>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</si>
  <si>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</si>
  <si>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</si>
  <si>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</si>
  <si>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</si>
  <si>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</si>
  <si>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</si>
  <si>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</si>
  <si>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</si>
  <si>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</si>
  <si>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</si>
  <si>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</si>
  <si>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</si>
  <si>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</si>
  <si>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</si>
  <si>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</si>
  <si>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</si>
  <si>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</si>
  <si>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</si>
  <si>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</si>
  <si>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</si>
  <si>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</si>
  <si>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</si>
  <si>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</si>
  <si>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</si>
  <si>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</si>
  <si>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</si>
  <si>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</si>
  <si>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</si>
  <si>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</si>
  <si>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</si>
  <si>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</si>
  <si>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</si>
  <si>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</si>
  <si>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</si>
  <si>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</si>
  <si>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</si>
  <si>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</si>
  <si>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</si>
  <si>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</si>
  <si>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</si>
  <si>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</si>
  <si>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</si>
  <si>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</si>
  <si>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</si>
  <si>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</si>
  <si>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</si>
  <si>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</si>
  <si>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</si>
  <si>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</si>
  <si>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</si>
  <si>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</si>
  <si>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</si>
  <si>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</si>
  <si>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</si>
  <si>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</si>
  <si>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</si>
  <si>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</si>
  <si>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</si>
  <si>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</si>
  <si>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</si>
  <si>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</si>
  <si>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</si>
  <si>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</si>
  <si>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</si>
  <si>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</si>
  <si>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</si>
  <si>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</si>
  <si>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</si>
  <si>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</si>
  <si>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</si>
  <si>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</si>
  <si>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</si>
  <si>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</si>
  <si>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</si>
  <si>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</si>
  <si>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</si>
  <si>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</si>
  <si>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</si>
  <si>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</si>
  <si>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</si>
  <si>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</si>
  <si>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</si>
  <si>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</si>
  <si>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</si>
  <si>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</si>
  <si>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</si>
  <si>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</si>
  <si>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</si>
  <si>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</si>
  <si>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</si>
  <si>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</si>
  <si>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</si>
  <si>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</si>
  <si>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</si>
  <si>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</si>
  <si>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</si>
  <si>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</si>
  <si>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</si>
  <si>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</si>
  <si>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</si>
  <si>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</si>
  <si>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</si>
  <si>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</si>
  <si>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</si>
  <si>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</si>
  <si>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</si>
  <si>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</si>
  <si>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</si>
  <si>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</si>
  <si>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</si>
  <si>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</si>
  <si>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</si>
  <si>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</si>
  <si>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</si>
  <si>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</si>
  <si>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</si>
  <si>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</si>
  <si>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</si>
  <si>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</si>
  <si>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</si>
  <si>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</si>
  <si>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</si>
  <si>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</si>
  <si>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</si>
  <si>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</si>
  <si>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</si>
  <si>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</si>
  <si>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</si>
  <si>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</si>
  <si>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</si>
  <si>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</si>
  <si>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</si>
  <si>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</si>
  <si>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</si>
  <si>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</si>
  <si>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</si>
  <si>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</si>
  <si>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</si>
  <si>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</si>
  <si>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</si>
  <si>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</si>
  <si>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</si>
  <si>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</si>
  <si>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</si>
  <si>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</si>
  <si>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</si>
  <si>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</si>
  <si>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</si>
  <si>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</si>
  <si>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</si>
  <si>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</si>
  <si>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</si>
  <si>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</si>
  <si>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</si>
  <si>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</si>
  <si>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</si>
  <si>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</si>
  <si>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</si>
  <si>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</si>
  <si>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</si>
  <si>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</si>
  <si>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</si>
  <si>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</si>
  <si>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</si>
  <si>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</si>
  <si>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</si>
  <si>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</si>
  <si>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</si>
  <si>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</si>
  <si>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</si>
  <si>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</si>
  <si>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</si>
  <si>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</si>
  <si>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</si>
  <si>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</si>
  <si>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</si>
  <si>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</si>
  <si>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</si>
  <si>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</si>
  <si>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</si>
  <si>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</si>
  <si>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</si>
  <si>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</si>
  <si>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</si>
  <si>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</si>
  <si>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</si>
  <si>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</si>
  <si>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</si>
  <si>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</si>
  <si>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</si>
  <si>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</si>
  <si>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</si>
  <si>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</si>
  <si>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</si>
  <si>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</si>
  <si>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</si>
  <si>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</si>
  <si>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</si>
  <si>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</si>
  <si>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</si>
  <si>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</si>
  <si>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</si>
  <si>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</si>
  <si>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</si>
  <si>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</si>
  <si>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</si>
  <si>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</si>
  <si>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</si>
  <si>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</si>
  <si>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</si>
  <si>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</si>
  <si>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</si>
  <si>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</si>
  <si>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</si>
  <si>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</si>
  <si>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</si>
  <si>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</si>
  <si>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</si>
  <si>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</si>
  <si>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</si>
  <si>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</si>
  <si>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</si>
  <si>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</si>
  <si>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</si>
  <si>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</si>
  <si>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</si>
  <si>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</si>
  <si>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</si>
  <si>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</si>
  <si>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</si>
  <si>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</si>
  <si>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</si>
  <si>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</si>
  <si>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</si>
  <si>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</si>
  <si>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</si>
  <si>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</si>
  <si>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</si>
  <si>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</si>
  <si>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</si>
  <si>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</si>
  <si>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</si>
  <si>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</si>
  <si>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</si>
  <si>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</si>
  <si>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</si>
  <si>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</si>
  <si>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</si>
  <si>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</si>
  <si>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</si>
  <si>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</si>
  <si>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</si>
  <si>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</si>
  <si>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</si>
  <si>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</si>
  <si>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</si>
  <si>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</si>
  <si>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</si>
  <si>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</si>
  <si>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</si>
  <si>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</si>
  <si>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</si>
  <si>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</si>
  <si>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</si>
  <si>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</si>
  <si>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</si>
  <si>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</si>
  <si>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</si>
  <si>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</si>
  <si>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</si>
  <si>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</si>
  <si>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</si>
  <si>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</si>
  <si>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</si>
  <si>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</si>
  <si>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</si>
  <si>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</si>
  <si>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</si>
  <si>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</si>
  <si>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</si>
  <si>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</si>
  <si>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</si>
  <si>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</si>
  <si>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</si>
  <si>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</si>
  <si>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</si>
  <si>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</si>
  <si>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</si>
  <si>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</si>
  <si>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</si>
  <si>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</si>
  <si>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</si>
  <si>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</si>
  <si>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</si>
  <si>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</si>
  <si>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</si>
  <si>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</si>
  <si>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</si>
  <si>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</si>
  <si>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</si>
  <si>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</si>
  <si>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</si>
  <si>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</si>
  <si>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</si>
  <si>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</si>
  <si>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</si>
  <si>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</si>
  <si>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</si>
  <si>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</si>
  <si>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</si>
  <si>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</si>
  <si>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</si>
  <si>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</si>
  <si>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</si>
  <si>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</si>
  <si>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</si>
  <si>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</si>
  <si>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</si>
  <si>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</si>
  <si>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</si>
  <si>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</si>
  <si>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</si>
  <si>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</si>
  <si>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</si>
  <si>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</si>
  <si>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</si>
  <si>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</si>
  <si>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</si>
  <si>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</si>
  <si>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</si>
  <si>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</si>
  <si>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</si>
  <si>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</si>
  <si>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</si>
  <si>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</si>
  <si>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</si>
  <si>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</si>
  <si>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</si>
  <si>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</si>
  <si>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</si>
  <si>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</si>
  <si>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</si>
  <si>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</si>
  <si>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</si>
  <si>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</si>
  <si>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</si>
  <si>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</si>
  <si>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</si>
  <si>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</si>
  <si>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</si>
  <si>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</si>
  <si>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</si>
  <si>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</si>
  <si>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</si>
  <si>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</si>
  <si>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</si>
  <si>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</si>
  <si>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</si>
  <si>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</si>
  <si>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</si>
  <si>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</si>
  <si>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</si>
  <si>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</si>
  <si>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</si>
  <si>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</si>
  <si>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</si>
  <si>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</si>
  <si>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</si>
  <si>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</si>
  <si>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</si>
  <si>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</si>
  <si>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</si>
  <si>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</si>
  <si>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</si>
  <si>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</si>
  <si>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</si>
  <si>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</si>
  <si>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</si>
  <si>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</si>
  <si>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</si>
  <si>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</si>
  <si>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</si>
  <si>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</si>
  <si>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</si>
  <si>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</si>
  <si>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</si>
  <si>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</si>
  <si>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</si>
  <si>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</si>
  <si>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</si>
  <si>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</si>
  <si>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</si>
  <si>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</si>
  <si>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</si>
  <si>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</si>
  <si>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</si>
  <si>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</si>
  <si>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</si>
  <si>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</si>
  <si>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</si>
  <si>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</si>
  <si>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</si>
  <si>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</si>
  <si>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</si>
  <si>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</si>
  <si>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</si>
  <si>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</si>
  <si>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</si>
  <si>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</si>
  <si>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</si>
  <si>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</si>
  <si>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</si>
  <si>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</si>
  <si>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</si>
  <si>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</si>
  <si>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</si>
  <si>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</si>
  <si>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</si>
  <si>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</si>
  <si>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</si>
  <si>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</si>
  <si>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</si>
  <si>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</si>
  <si>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</si>
  <si>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</si>
  <si>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</si>
  <si>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</si>
  <si>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</si>
  <si>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</si>
  <si>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</si>
  <si>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</si>
  <si>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</si>
  <si>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</si>
  <si>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</si>
  <si>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</si>
  <si>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</si>
  <si>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</si>
  <si>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</si>
  <si>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</si>
  <si>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</si>
  <si>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</si>
  <si>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</si>
  <si>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</si>
  <si>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</si>
  <si>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</si>
  <si>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</si>
  <si>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</si>
  <si>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</si>
  <si>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</si>
  <si>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</si>
  <si>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</si>
  <si>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</si>
  <si>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</si>
  <si>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</si>
  <si>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</si>
  <si>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</si>
  <si>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</si>
  <si>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</si>
  <si>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</si>
  <si>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</si>
  <si>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</si>
  <si>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</si>
  <si>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</si>
  <si>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</si>
  <si>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PCM-20251026-00001173</t>
  </si>
  <si>
    <t>ETA 15 min</t>
  </si>
  <si>
    <t>PCM-20251026-00001186</t>
  </si>
  <si>
    <t>ETA 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</si>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</sst>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0" totalsRowShown="0" headerRowDxfId="157" dataDxfId="156" headerRowBorderDxfId="154" tableBorderDxfId="155" totalsRowBorderDxfId="153">
  <autoFilter ref="A1:CJ22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293.59729120370321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13.102302777777368</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0.11933981481706724</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45956.545717129629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45956.545717129629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45956.545717129629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45956.545717129629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45956.545717129629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45956.545717129629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45956.545717129629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45956.545717129629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45956.545717129629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45956.545717129629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45956.545717129629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45956.545717129629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45956.545717129629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45956.545717129629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45956.545717129629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45956.545717129629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45956.545717129629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45956.545717129629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45956.545717129629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45956.545717129629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45956.545717129629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45956.545717129629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45956.545717129629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45956.545717129629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45956.545717129629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45956.545717129629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45956.545717129629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45956.545717129629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45956.545717129629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45956.545717129629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45956.545717129629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45956.545717129629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45956.545717129629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45956.545717129629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45956.545717129629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45956.545717129629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45956.545717129629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45956.545717129629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45956.545717129629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45956.545717129629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45956.545717129629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45956.545717129629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45956.545717129629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45956.545717129629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45956.545717129629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45956.545717129629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45956.545717129629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45956.545717129629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45956.545717129629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45956.545717129629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45956.545717129629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45956.545717129629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45956.545717129629</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45956.545717129629</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0"/>
  <sheetViews>
    <sheetView tabSelected="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131.54587916666787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12.049941666664381</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26206</v>
      </c>
      <c r="E5" s="87" t="s">
        <v>38998</v>
      </c>
      <c r="F5" s="115">
        <v>45956.535439814812</v>
      </c>
      <c r="G5" s="116">
        <f ca="1">IFERROR(NOW()-F5,"-")</f>
        <v>1.0277314817358274E-2</v>
      </c>
      <c r="H5" s="115">
        <v>45956.530578703707</v>
      </c>
      <c r="I5" s="18" t="str">
        <f>IFERROR(VLOOKUP(D5,DB!A:F,6,0),"")</f>
        <v>SCECO</v>
      </c>
      <c r="J5" s="18" t="str">
        <f>IFERROR(VLOOKUP(D5,DB!A:G,7,0),"")</f>
        <v>Weak</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14296</v>
      </c>
      <c r="E6" s="87" t="s">
        <v>38998</v>
      </c>
      <c r="F6" s="115">
        <v>45956.54488425926</v>
      </c>
      <c r="G6" s="116">
        <f ca="1">IFERROR(NOW()-F6,"-")</f>
        <v>8.328703697770834E-4</v>
      </c>
      <c r="H6" s="115">
        <v>45956.536550925928</v>
      </c>
      <c r="I6" s="18" t="str">
        <f>IFERROR(VLOOKUP(D6,DB!A:F,6,0),"")</f>
        <v>Generator-SG</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45956.545717129629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45956.545717129629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45956.545717129629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45956.545717129629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45956.545717129629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45956.545717129629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45956.545717129629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45956.545717129629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45956.545717129629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45956.545717129629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45956.545717129629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45956.545717129629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45956.545717129629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45956.545717129629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45956.545717129629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45956.545717129629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45956.545717129629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45956.545717129629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45956.545717129629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45956.545717129629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45956.545717129629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45956.545717129629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45956.545717129629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45956.545717129629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45956.545717129629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45956.545717129629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45956.545717129629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45956.545717129629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45956.545717129629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45956.545717129629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45956.545717129629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45956.545717129629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45956.545717129629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45956.545717129629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45956.545717129629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45956.545717129629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45956.545717129629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45956.545717129629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45956.545717129629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45956.545717129629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45956.545717129629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45956.545717129629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45956.545717129629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45956.545717129629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45956.545717129629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45956.545717129629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45956.545717129629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45956.545717129629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45956.545717129629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45956.545717129629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45956.545717129629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45956.545717129629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45956.545717129629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45956.545717129629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45956.545717129629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45956.545717129629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45956.545717129629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45956.545717129629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45956.545717129629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45956.545717129629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45956.545717129629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45956.545717129629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45956.545717129629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45956.545717129629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45956.545717129629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45956.545717129629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45956.545717129629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45956.545717129629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45956.545717129629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61"/>
      <c r="B76" s="162" t="str">
        <f>IFERROR(VLOOKUP(D76,DB!A:K,11,0),"")</f>
        <v/>
      </c>
      <c r="C76" s="162"/>
      <c r="D76" s="162"/>
      <c r="E76" s="163"/>
      <c r="F76" s="164"/>
      <c r="G76" s="165">
        <f ca="1">IFERROR(NOW()-F76,"-")</f>
        <v>45956.545717129629</v>
      </c>
      <c r="H76" s="164"/>
      <c r="I76" s="162" t="str">
        <f>IFERROR(VLOOKUP(D76,DB!A:F,6,0),"")</f>
        <v/>
      </c>
      <c r="J76" s="162" t="str">
        <f>IFERROR(VLOOKUP(D76,DB!A:G,7,0),"")</f>
        <v/>
      </c>
      <c r="K76" s="166"/>
      <c r="L76" s="162" t="str">
        <f>IFERROR(VLOOKUP(D76,DB!A:I,9,0),"")</f>
        <v/>
      </c>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162"/>
      <c r="AT76" s="162"/>
      <c r="AU76" s="162"/>
      <c r="AV76" s="162"/>
      <c r="AW76" s="162"/>
      <c r="AX76" s="162"/>
      <c r="AY76" s="162"/>
      <c r="AZ76" s="162"/>
      <c r="BA76" s="162"/>
      <c r="BB76" s="162"/>
      <c r="BC76" s="162"/>
      <c r="BD76" s="162"/>
      <c r="BE76" s="162"/>
      <c r="BF76" s="162"/>
      <c r="BG76" s="162"/>
      <c r="BH76" s="162"/>
      <c r="BI76" s="162"/>
      <c r="BJ76" s="162"/>
      <c r="BK76" s="162"/>
      <c r="BL76" s="162"/>
      <c r="BM76" s="162"/>
      <c r="BN76" s="162"/>
      <c r="BO76" s="162"/>
      <c r="BP76" s="162"/>
      <c r="BQ76" s="162"/>
      <c r="BR76" s="162"/>
      <c r="BS76" s="162"/>
      <c r="BT76" s="162"/>
      <c r="BU76" s="162"/>
      <c r="BV76" s="162"/>
      <c r="BW76" s="162"/>
      <c r="BX76" s="162"/>
      <c r="BY76" s="162"/>
      <c r="BZ76" s="162"/>
      <c r="CA76" s="162"/>
      <c r="CB76" s="162"/>
      <c r="CC76" s="162"/>
      <c r="CD76" s="162"/>
      <c r="CE76" s="162"/>
      <c r="CF76" s="162"/>
      <c r="CG76" s="162"/>
      <c r="CH76" s="162"/>
      <c r="CI76" s="162"/>
      <c r="CJ76" s="167"/>
    </row>
    <row r="77" spans="1:88" ht="31.5" customHeight="1">
      <c r="A77" s="113"/>
      <c r="B77" s="18" t="str">
        <f>IFERROR(VLOOKUP(D77,DB!A:K,11,0),"")</f>
        <v/>
      </c>
      <c r="C77" s="18"/>
      <c r="D77" s="18"/>
      <c r="E77" s="114"/>
      <c r="F77" s="115"/>
      <c r="G77" s="116">
        <f ca="1">IFERROR(NOW()-F77,"-")</f>
        <v>45956.545717129629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45956.545717129629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45956.545717129629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45956.545717129629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45956.545717129629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45956.545717129629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45956.545717129629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45956.545717129629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45956.545717129629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45956.545717129629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45956.545717129629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45956.545717129629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45956.545717129629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45956.545717129629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45956.545717129629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45956.545717129629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45956.545717129629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45956.545717129629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45956.545717129629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45956.545717129629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45956.545717129629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45956.545717129629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45956.545717129629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45956.545717129629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45956.545717129629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45956.545717129629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45956.545717129629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45956.545717129629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45956.545717129629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45956.545717129629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45956.545717129629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45956.545717129629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45956.545717129629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45956.545717129629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45956.545717129629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45956.545717129629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45956.545717129629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45956.545717129629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45956.545717129629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45956.545717129629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45956.545717129629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45956.545717129629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45956.545717129629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45956.545717129629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45956.545717129629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45956.545717129629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45956.545717129629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45956.545717129629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45956.545717129629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45956.545717129629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45956.545717129629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45956.545717129629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45956.545717129629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45956.545717129629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45956.545717129629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45956.545717129629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45956.545717129629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45956.545717129629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45956.545717129629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45956.545717129629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45956.545717129629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45956.545717129629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45956.545717129629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45956.545717129629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45956.545717129629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45956.545717129629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45956.545717129629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45956.545717129629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45956.545717129629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45956.545717129629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45956.545717129629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45956.545717129629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45956.545717129629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45956.545717129629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45956.545717129629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45956.545717129629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45956.545717129629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45956.545717129629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45956.545717129629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45956.545717129629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45956.545717129629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45956.545717129629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45956.545717129629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45956.545717129629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45956.545717129629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45956.545717129629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45956.545717129629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45956.545717129629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45956.545717129629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45956.545717129629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45956.545717129629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45956.545717129629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45956.545717129629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45956.545717129629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45956.545717129629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45956.545717129629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45956.545717129629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45956.545717129629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45956.545717129629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45956.545717129629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45956.545717129629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45956.545717129629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45956.545717129629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45956.545717129629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45956.545717129629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45956.545717129629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45956.545717129629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45956.545717129629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45956.545717129629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45956.545717129629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45956.545717129629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45956.545717129629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45956.545717129629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45956.545717129629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45956.545717129629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45956.545717129629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45956.545717129629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45956.545717129629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45956.545717129629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45956.545717129629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45956.545717129629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45956.545717129629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45956.545717129629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45956.545717129629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45956.545717129629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45956.545717129629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45956.545717129629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45956.545717129629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45956.545717129629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45956.545717129629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45956.545717129629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45956.545717129629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45956.545717129629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45956.545717129629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45956.545717129629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45956.545717129629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45956.545717129629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45956.545717129629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45956.545717129629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45956.545717129629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45956.545717129629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45956.545717129629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45956.545717129629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61"/>
      <c r="B220" s="162" t="str">
        <f>IFERROR(VLOOKUP(D220,DB!A:K,11,0),"")</f>
        <v/>
      </c>
      <c r="C220" s="162"/>
      <c r="D220" s="162"/>
      <c r="E220" s="163"/>
      <c r="F220" s="164"/>
      <c r="G220" s="165">
        <f ca="1">IFERROR(NOW()-F220,"-")</f>
        <v>45956.545717129629</v>
      </c>
      <c r="H220" s="164"/>
      <c r="I220" s="162" t="str">
        <f>IFERROR(VLOOKUP(D220,DB!A:F,6,0),"")</f>
        <v/>
      </c>
      <c r="J220" s="162" t="str">
        <f>IFERROR(VLOOKUP(D220,DB!A:G,7,0),"")</f>
        <v/>
      </c>
      <c r="K220" s="166"/>
      <c r="L220" s="162" t="str">
        <f>IFERROR(VLOOKUP(D220,DB!A:I,9,0),"")</f>
        <v/>
      </c>
      <c r="M220" s="162"/>
      <c r="N220" s="162"/>
      <c r="O220" s="162"/>
      <c r="P220" s="162"/>
      <c r="Q220" s="162"/>
      <c r="R220" s="162"/>
      <c r="S220" s="162"/>
      <c r="T220" s="162"/>
      <c r="U220" s="162"/>
      <c r="V220" s="162"/>
      <c r="W220" s="162"/>
      <c r="X220" s="162"/>
      <c r="Y220" s="162"/>
      <c r="Z220" s="162"/>
      <c r="AA220" s="162"/>
      <c r="AB220" s="162"/>
      <c r="AC220" s="162"/>
      <c r="AD220" s="162"/>
      <c r="AE220" s="162"/>
      <c r="AF220" s="162"/>
      <c r="AG220" s="162"/>
      <c r="AH220" s="162"/>
      <c r="AI220" s="162"/>
      <c r="AJ220" s="162"/>
      <c r="AK220" s="162"/>
      <c r="AL220" s="162"/>
      <c r="AM220" s="162"/>
      <c r="AN220" s="162"/>
      <c r="AO220" s="162"/>
      <c r="AP220" s="162"/>
      <c r="AQ220" s="162"/>
      <c r="AR220" s="162"/>
      <c r="AS220" s="162"/>
      <c r="AT220" s="162"/>
      <c r="AU220" s="162"/>
      <c r="AV220" s="162"/>
      <c r="AW220" s="162"/>
      <c r="AX220" s="162"/>
      <c r="AY220" s="162"/>
      <c r="AZ220" s="162"/>
      <c r="BA220" s="162"/>
      <c r="BB220" s="162"/>
      <c r="BC220" s="162"/>
      <c r="BD220" s="162"/>
      <c r="BE220" s="162"/>
      <c r="BF220" s="162"/>
      <c r="BG220" s="162"/>
      <c r="BH220" s="162"/>
      <c r="BI220" s="162"/>
      <c r="BJ220" s="162"/>
      <c r="BK220" s="162"/>
      <c r="BL220" s="162"/>
      <c r="BM220" s="162"/>
      <c r="BN220" s="162"/>
      <c r="BO220" s="162"/>
      <c r="BP220" s="162"/>
      <c r="BQ220" s="162"/>
      <c r="BR220" s="162"/>
      <c r="BS220" s="162"/>
      <c r="BT220" s="162"/>
      <c r="BU220" s="162"/>
      <c r="BV220" s="162"/>
      <c r="BW220" s="162"/>
      <c r="BX220" s="162"/>
      <c r="BY220" s="162"/>
      <c r="BZ220" s="162"/>
      <c r="CA220" s="162"/>
      <c r="CB220" s="162"/>
      <c r="CC220" s="162"/>
      <c r="CD220" s="162"/>
      <c r="CE220" s="162"/>
      <c r="CF220" s="162"/>
      <c r="CG220" s="162"/>
      <c r="CH220" s="162"/>
      <c r="CI220" s="162"/>
      <c r="CJ220" s="167"/>
    </row>
  </sheetData>
  <dataValidations count="2">
    <dataValidation allowBlank="1" showInputMessage="1" showErrorMessage="1" sqref="E1" xr:uid="{4D935161-CDD3-4592-B877-3FB59C99E142}"/>
    <dataValidation type="list" allowBlank="1" showInputMessage="1" showErrorMessage="1" sqref="E3:E22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45956.545717129629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45956.545717129629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45956.545717129629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45956.545717129629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45956.545717129629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45956.545717129629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45956.545717129629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45956.545717129629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45956.545717129629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45956.545717129629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45956.545717129629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45956.545717129629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45956.545717129629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45956.545717129629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45956.545717129629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45956.545717129629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45956.545717129629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45956.545717129629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45956.545717129629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45956.545717129629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45956.545717129629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45956.545717129629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45956.545717129629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45956.545717129629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45956.545717129629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45956.545717129629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45956.545717129629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45956.545717129629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45956.545717129629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45956.545717129629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45956.545717129629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45956.545717129629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45956.545717129629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45956.545717129629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45956.545717129629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45956.545717129629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45956.545717129629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45956.545717129629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45956.545717129629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45956.545717129629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45956.545717129629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45956.545717129629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45956.545717129629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45956.545717129629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45956.545717129629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45956.545717129629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45956.545717129629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45956.545717129629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45956.545717129629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45956.545717129629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45956.545717129629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45956.545717129629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45956.545717129629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45956.545717129629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45956.545717129629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45956.545717129629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45956.545717129629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45956.545717129629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45956.545717129629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45956.545717129629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45956.545717129629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45956.545717129629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45956.545717129629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45956.545717129629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45956.545717129629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45956.545717129629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45956.545717129629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45956.545717129629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45956.545717129629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45956.545717129629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45956.545717129629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45956.545717129629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45956.545717129629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45956.545717129629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45956.545717129629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45956.545717129629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45956.545717129629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45956.545717129629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45956.545717129629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45956.545717129629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45956.545717129629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45956.545717129629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45956.545717129629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45956.545717129629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45956.545717129629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45956.545717129629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45956.545717129629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45956.545717129629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45956.545717129629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45956.545717129629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45956.545717129629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45956.545717129629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45956.545717129629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45956.545717129629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45956.545717129629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45956.545717129629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45956.545717129629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45956.545717129629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45956.545717129629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45956.545717129629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45956.545717129629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45956.545717129629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45956.545717129629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45956.545717129629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45956.545717129629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45956.545717129629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45956.545717129629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45956.545717129629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45956.545717129629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45956.545717129629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45956.545717129629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45956.545717129629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45956.545717129629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45956.545717129629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45956.545717129629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45956.545717129629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45956.545717129629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45956.545717129629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45956.545717129629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45956.545717129629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45956.545717129629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45956.545717129629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45956.545717129629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45956.545717129629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45956.545717129629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45956.545717129629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45956.545717129629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45956.545717129629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45956.545717129629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45956.545717129629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45956.545717129629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45956.545717129629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45956.545717129629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45956.545717129629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45956.545717129629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45956.545717129629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45956.545717129629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45956.545717129629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45956.545717129629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45956.545717129629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45956.545717129629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45956.545717129629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45956.545717129629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45956.545717129629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45956.545717129629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45956.545717129629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45956.545717129629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45956.545717129629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45956.545717129629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45956.545717129629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45956.545717129629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45956.545717129629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45956.545717129629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45956.545717129629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45956.545717129629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45956.545717129629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45956.545717129629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45956.545717129629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45956.545717129629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45956.545717129629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45956.545717129629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45956.545717129629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45956.545717129629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45956.545717129629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45956.545717129629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45956.545717129629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45956.545717129629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45956.545717129629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45956.545717129629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45956.545717129629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45956.545717129629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45956.545717129629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45956.545717129629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45956.545717129629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45956.545717129629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45956.545717129629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45956.545717129629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45956.545717129629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45956.545717129629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45956.545717129629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45956.545717129629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45956.545717129629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45956.545717129629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45956.545717129629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45956.545717129629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45956.545717129629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45956.545717129629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45956.545717129629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45956.545717129629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45956.545717129629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45956.545717129629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45956.545717129629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45956.545717129629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45956.545717129629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45956.545717129629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45956.545717129629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45956.545717129629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45956.545717129629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45956.545717129629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45956.545717129629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45956.545717129629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45956.545717129629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45956.545717129629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45956.545717129629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45956.545717129629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45956.545717129629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45956.545717129629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45956.545717129629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45956.545717129629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45956.545717129629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45956.545717129629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45956.545717129629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45956.545717129629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45956.545717129629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45956.545717129629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45956.545717129629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45956.545717129629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45956.545717129629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45956.545717129629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45956.545717129629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45956.545717129629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45956.545717129629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45956.545717129629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45956.545717129629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45956.545717129629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45956.545717129629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45956.545717129629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45956.545717129629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45956.545717129629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45956.545717129629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45956.545717129629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45956.545717129629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45956.545717129629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45956.545717129629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45956.545717129629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45956.545717129629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45956.545717129629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45956.545717129629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45956.545717129629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45956.545717129629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45956.545717129629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45956.545717129629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45956.545717129629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45956.545717129629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45956.545717129629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45956.545717129629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45956.545717129629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45956.545717129629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45956.545717129629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45956.545717129629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45956.545717129629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45956.545717129629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45956.545717129629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45956.545717129629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45956.545717129629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45956.545717129629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45956.545717129629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45956.545717129629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45956.545717129629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45956.545717129629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45956.545717129629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45956.545717129629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45956.545717129629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45956.545717129629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45956.545717129629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45956.545717129629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45956.545717129629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45956.545717129629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45956.545717129629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45956.545717129629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45956.545717129629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45956.545717129629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45956.545717129629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45956.545717129629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45956.545717129629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45956.545717129629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45956.545717129629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45956.545717129629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45956.545717129629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45956.545717129629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45956.545717129629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45956.545717129629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45956.545717129629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45956.545717129629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45956.545717129629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45956.545717129629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45956.545717129629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45956.545717129629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45956.545717129629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45956.545717129629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45956.545717129629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45956.545717129629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45956.545717129629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45956.545717129629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45956.545717129629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45956.545717129629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45956.545717129629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45956.545717129629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45956.545717129629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45956.545717129629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45956.545717129629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45956.545717129629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45956.545717129629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45956.545717129629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45956.545717129629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45956.545717129629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45956.545717129629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45956.545717129629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45956.545717129629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45956.545717129629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45956.545717129629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45956.545717129629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45956.545717129629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45956.545717129629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45956.545717129629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45956.545717129629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45956.545717129629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45956.545717129629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45956.545717129629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45956.545717129629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45956.545717129629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45956.545717129629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45956.545717129629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45956.545717129629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45956.545717129629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45956.545717129629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45956.545717129629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45956.545717129629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45956.545717129629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45956.545717129629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45956.545717129629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45956.545717129629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45956.545717129629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45956.545717129629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45956.545717129629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45956.545717129629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45956.545717129629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45956.545717129629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45956.545717129629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45956.545717129629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45956.545717129629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45956.545717129629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45956.545717129629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45956.545717129629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45956.545717129629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45956.545717129629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45956.545717129629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45956.545717129629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45956.545717129629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45956.545717129629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45956.545717129629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45956.545717129629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45956.545717129629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45956.545717129629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45956.545717129629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45956.545717129629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45956.545717129629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45956.545717129629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45956.545717129629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45956.545717129629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45956.545717129629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45956.545717129629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45956.545717129629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45956.545717129629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45956.545717129629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45956.545717129629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45956.545717129629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45956.545717129629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45956.545717129629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45956.545717129629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45956.545717129629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45956.545717129629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45956.545717129629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45956.545717129629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45956.545717129629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45956.545717129629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45956.545717129629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45956.545717129629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45956.545717129629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45956.545717129629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45956.545717129629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45956.545717129629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45956.545717129629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45956.545717129629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45956.545717129629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45956.545717129629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45956.545717129629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45956.545717129629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45956.545717129629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45956.545717129629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45956.545717129629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45956.545717129629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45956.545717129629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45956.545717129629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45956.545717129629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45956.545717129629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45956.545717129629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45956.545717129629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45956.545717129629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45956.545717129629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45956.545717129629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45956.545717129629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45956.545717129629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45956.545717129629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45956.545717129629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45956.545717129629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45956.545717129629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45956.545717129629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45956.545717129629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45956.545717129629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45956.545717129629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45956.545717129629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45956.545717129629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45956.545717129629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45956.545717129629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45956.545717129629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45956.545717129629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45956.545717129629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45956.545717129629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45956.545717129629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45956.545717129629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45956.545717129629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45956.545717129629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45956.545717129629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45956.545717129629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45956.545717129629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45956.545717129629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45956.545717129629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45956.545717129629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45956.545717129629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45956.545717129629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45956.545717129629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45956.545717129629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45956.545717129629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45956.545717129629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45956.545717129629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45956.545717129629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45956.545717129629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45956.545717129629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45956.545717129629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45956.545717129629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45956.545717129629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45956.545717129629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45956.545717129629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45956.545717129629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45956.545717129629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45956.545717129629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45956.545717129629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45956.545717129629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45956.545717129629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45956.545717129629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45956.545717129629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45956.545717129629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45956.545717129629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45956.545717129629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45956.545717129629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45956.545717129629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45956.545717129629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45956.545717129629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45956.545717129629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45956.545717129629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45956.545717129629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45956.545717129629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45956.545717129629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45956.545717129629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45956.545717129629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45956.545717129629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45956.545717129629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45956.545717129629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45956.545717129629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45956.545717129629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45956.545717129629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45956.545717129629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45956.545717129629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45956.545717129629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45956.545717129629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45956.545717129629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45956.545717129629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45956.545717129629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45956.545717129629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45956.545717129629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45956.545717129629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45956.545717129629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45956.545717129629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45956.545717129629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45956.545717129629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45956.545717129629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45956.545717129629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45956.545717129629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45956.545717129629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45956.545717129629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45956.545717129629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45956.545717129629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45956.545717129629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45956.545717129629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45956.545717129629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45956.545717129629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45956.545717129629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45956.545717129629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45956.545717129629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45956.545717129629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45956.545717129629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45956.545717129629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45956.545717129629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45956.545717129629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45956.545717129629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45956.545717129629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45956.545717129629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45956.545717129629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45956.545717129629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45956.545717129629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45956.545717129629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45956.545717129629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45956.545717129629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45956.545717129629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45956.545717129629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45956.545717129629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45956.545717129629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45956.545717129629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45956.545717129629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45956.545717129629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45956.545717129629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45956.545717129629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45956.545717129629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45956.545717129629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45956.545717129629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45956.545717129629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45956.545717129629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45956.545717129629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45956.545717129629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45956.545717129629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45956.545717129629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45956.545717129629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45956.545717129629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45956.545717129629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45956.545717129629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45956.545717129629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45956.545717129629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45956.545717129629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45956.545717129629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45956.545717129629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45956.545717129629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45956.545717129629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45956.545717129629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45956.545717129629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45956.545717129629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45956.545717129629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45956.545717129629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45956.545717129629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45956.545717129629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45956.545717129629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45956.545717129629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45956.545717129629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45956.545717129629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45956.545717129629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45956.545717129629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45956.545717129629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45956.545717129629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45956.545717129629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45956.545717129629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45956.545717129629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45956.545717129629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45956.545717129629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45956.545717129629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45956.545717129629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45956.545717129629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45956.545717129629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45956.545717129629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45956.545717129629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45956.545717129629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45956.545717129629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45956.545717129629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45956.545717129629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45956.545717129629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45956.545717129629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45956.545717129629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45956.545717129629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45956.545717129629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45956.545717129629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45956.545717129629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45956.545717129629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45956.545717129629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45956.545717129629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45956.545717129629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45956.545717129629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45956.545717129629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45956.545717129629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45956.545717129629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45956.545717129629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45956.545717129629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45956.545717129629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45956.545717129629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45956.545717129629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45956.545717129629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45956.545717129629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45956.545717129629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45956.545717129629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45956.545717129629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45956.545717129629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45956.545717129629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45956.545717129629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45956.545717129629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45956.545717129629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45956.545717129629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45956.545717129629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45956.545717129629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45956.545717129629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45956.545717129629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45956.545717129629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45956.545717129629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45956.545717129629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45956.545717129629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45956.545717129629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45956.545717129629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45956.545717129629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45956.545717129629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45956.545717129629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45956.545717129629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45956.545717129629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45956.545717129629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45956.545717129629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45956.545717129629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45956.545717129629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45956.545717129629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45956.545717129629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45956.545717129629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45956.545717129629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45956.545717129629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45956.545717129629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45956.545717129629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45956.545717129629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45956.545717129629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45956.545717129629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45956.545717129629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45956.545717129629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45956.545717129629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45956.545717129629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45956.545717129629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45956.545717129629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45956.545717129629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45956.545717129629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45956.545717129629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45956.545717129629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45956.545717129629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45956.545717129629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45956.545717129629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45956.545717129629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45956.545717129629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45956.545717129629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45956.545717129629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45956.545717129629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45956.545717129629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45956.545717129629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45956.545717129629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45956.545717129629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45956.545717129629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45956.545717129629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45956.545717129629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45956.545717129629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45956.545717129629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45956.545717129629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45956.545717129629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45956.545717129629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45956.545717129629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45956.545717129629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45956.545717129629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45956.545717129629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45956.545717129629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45956.545717129629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45956.545717129629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45956.545717129629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45956.545717129629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45956.545717129629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45956.545717129629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45956.545717129629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45956.545717129629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45956.545717129629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45956.545717129629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45956.545717129629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45956.545717129629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45956.545717129629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45956.545717129629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45956.545717129629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45956.545717129629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45956.545717129629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45956.545717129629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45956.545717129629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45956.545717129629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45956.545717129629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45956.545717129629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45956.545717129629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45956.545717129629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45956.545717129629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45956.545717129629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45956.545717129629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45956.545717129629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45956.545717129629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45956.545717129629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45956.545717129629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45956.545717129629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45956.545717129629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45956.545717129629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45956.545717129629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45956.545717129629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45956.545717129629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45956.545717129629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45956.545717129629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45956.545717129629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45956.545717129629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45956.545717129629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45956.545717129629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45956.545717129629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45956.545717129629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45956.545717129629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45956.545717129629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45956.545717129629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45956.545717129629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45956.545717129629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45956.545717129629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45956.545717129629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45956.545717129629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45956.545717129629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45956.545717129629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45956.545717129629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45956.545717129629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45956.545717129629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45956.545717129629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45956.545717129629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45956.545717129629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45956.545717129629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45956.545717129629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45956.545717129629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45956.545717129629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45956.545717129629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45956.545717129629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45956.545717129629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45956.545717129629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45956.545717129629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45956.545717129629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45956.545717129629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45956.545717129629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45956.545717129629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45956.545717129629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45956.545717129629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45956.545717129629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45956.545717129629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45956.545717129629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45956.545717129629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45956.545717129629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45956.545717129629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45956.545717129629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45956.545717129629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45956.545717129629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45956.545717129629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45956.545717129629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45956.545717129629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45956.545717129629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45956.545717129629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45956.545717129629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45956.545717129629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45956.545717129629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45956.545717129629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45956.545717129629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45956.545717129629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45956.545717129629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45956.545717129629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45956.545717129629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45956.545717129629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45956.545717129629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45956.545717129629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45956.545717129629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45956.545717129629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45956.545717129629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45956.545717129629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45956.545717129629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45956.545717129629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45956.545717129629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45956.545717129629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45956.545717129629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45956.545717129629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45956.545717129629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45956.545717129629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45956.545717129629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45956.545717129629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45956.545717129629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45956.545717129629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45956.545717129629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45956.545717129629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45956.545717129629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45956.545717129629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45956.545717129629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45956.545717129629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45956.545717129629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45956.545717129629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45956.545717129629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45956.545717129629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45956.545717129629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45956.545717129629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45956.545717129629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45956.545717129629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45956.545717129629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45956.545717129629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45956.545717129629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45956.545717129629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45956.545717129629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45956.545717129629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45956.545717129629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45956.545717129629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45956.545717129629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45956.545717129629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45956.545717129629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45956.545717129629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45956.545717129629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45956.545717129629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45956.545717129629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45956.545717129629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45956.545717129629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45956.545717129629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45956.545717129629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45956.545717129629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45956.545717129629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45956.545717129629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45956.545717129629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45956.545717129629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45956.545717129629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45956.545717129629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45956.545717129629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45956.545717129629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45956.545717129629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45956.545717129629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45956.545717129629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45956.545717129629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45956.545717129629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45956.545717129629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45956.545717129629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45956.545717129629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45956.545717129629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45956.545717129629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45956.545717129629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45956.545717129629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45956.545717129629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45956.545717129629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45956.545717129629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45956.545717129629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45956.545717129629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45956.545717129629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45956.545717129629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45956.545717129629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45956.545717129629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45956.545717129629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45956.545717129629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45956.545717129629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45956.545717129629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45956.545717129629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45956.545717129629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45956.545717129629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45956.545717129629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45956.545717129629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45956.545717129629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45956.545717129629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45956.545717129629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45956.545717129629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45956.545717129629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45956.545717129629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45956.545717129629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45956.545717129629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45956.545717129629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45956.545717129629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45956.545717129629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45956.545717129629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45956.545717129629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45956.545717129629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45956.545717129629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45956.545717129629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45956.545717129629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45956.545717129629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45956.545717129629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45956.545717129629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45956.545717129629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45956.545717129629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45956.545717129629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45956.545717129629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45956.545717129629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45956.545717129629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45956.545717129629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45956.545717129629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45956.545717129629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45956.545717129629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45956.545717129629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45956.545717129629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45956.545717129629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45956.545717129629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45956.545717129629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45956.545717129629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45956.545717129629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45956.545717129629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45956.545717129629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45956.545717129629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45956.545717129629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45956.545717129629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45956.545717129629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45956.545717129629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45956.545717129629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45956.545717129629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45956.545717129629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45956.545717129629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45956.545717129629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45956.545717129629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45956.545717129629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45956.545717129629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45956.545717129629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45956.545717129629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45956.545717129629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45956.545717129629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45956.545717129629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45956.545717129629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45956.545717129629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45956.545717129629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45956.545717129629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45956.545717129629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45956.545717129629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45956.545717129629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45956.545717129629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45956.545717129629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45956.545717129629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45956.545717129629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45956.545717129629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45956.545717129629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45956.545717129629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45956.545717129629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45956.545717129629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45956.545717129629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45956.545717129629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45956.545717129629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45956.545717129629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45956.545717129629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45956.545717129629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45956.545717129629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45956.545717129629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45956.545717129629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45956.545717129629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45956.545717129629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45956.545717129629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45956.545717129629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45956.545717129629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45956.545717129629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45956.545717129629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45956.545717129629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45956.545717129629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45956.545717129629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45956.545717129629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45956.545717129629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45956.545717129629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45956.545717129629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45956.545717129629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45956.545717129629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45956.545717129629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45956.545717129629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45956.545717129629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45956.545717129629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45956.545717129629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45956.545717129629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45956.545717129629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45956.545717129629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45956.545717129629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45956.545717129629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45956.545717129629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45956.545717129629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45956.545717129629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45956.545717129629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45956.545717129629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45956.545717129629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45956.545717129629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45956.545717129629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45956.545717129629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45956.545717129629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45956.545717129629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45956.545717129629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45956.545717129629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45956.545717129629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45956.545717129629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45956.545717129629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45956.545717129629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45956.545717129629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45956.545717129629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45956.545717129629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45956.545717129629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45956.545717129629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45956.545717129629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45956.545717129629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45956.545717129629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45956.545717129629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45956.545717129629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45956.545717129629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45956.545717129629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45956.545717129629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45956.545717129629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45956.545717129629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45956.545717129629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45956.545717129629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45956.545717129629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45956.545717129629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45956.545717129629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45956.545717129629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45956.545717129629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45956.545717129629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45956.545717129629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45956.545717129629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45956.545717129629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45956.545717129629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45956.545717129629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45956.545717129629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45956.545717129629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45956.545717129629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45956.545717129629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45956.545717129629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45956.545717129629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45956.545717129629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45956.545717129629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45956.545717129629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45956.545717129629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45956.545717129629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45956.545717129629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45956.545717129629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45956.545717129629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45956.545717129629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45956.545717129629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45956.545717129629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45956.545717129629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45956.545717129629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45956.545717129629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45956.545717129629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45956.545717129629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45956.545717129629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45956.545717129629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45956.545717129629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45956.545717129629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45956.545717129629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45956.545717129629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45956.545717129629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45956.545717129629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45956.545717129629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45956.545717129629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45956.545717129629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45956.545717129629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45956.545717129629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45956.545717129629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45956.545717129629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45956.545717129629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45956.545717129629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45956.545717129629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45956.545717129629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45956.545717129629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45956.545717129629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45956.545717129629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45956.545717129629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45956.545717129629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45956.545717129629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45956.545717129629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45956.545717129629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45956.545717129629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45956.545717129629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45956.545717129629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45956.545717129629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45956.545717129629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45956.545717129629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45956.545717129629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45956.545717129629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45956.545717129629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45956.545717129629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45956.545717129629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45956.545717129629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45956.545717129629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45956.545717129629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45956.545717129629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45956.545717129629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45956.545717129629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45956.545717129629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45956.545717129629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45956.545717129629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45956.545717129629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45956.545717129629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45956.545717129629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45956.545717129629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45956.545717129629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45956.545717129629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45956.545717129629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45956.545717129629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45956.545717129629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45956.545717129629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45956.545717129629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45956.545717129629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45956.545717129629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45956.545717129629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45956.545717129629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45956.545717129629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45956.545717129629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45956.545717129629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45956.545717129629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45956.545717129629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45956.545717129629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45956.545717129629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45956.545717129629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45956.545717129629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45956.545717129629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45956.545717129629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45956.545717129629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45956.545717129629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45956.545717129629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45956.545717129629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45956.545717129629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45956.545717129629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253.06499953703315</v>
      </c>
      <c r="H2" s="99">
        <v>45703.474768518521</v>
      </c>
      <c r="I2" s="99" t="str">
        <f>IFERROR(VLOOKUP(D2,DB!A:F,6,0),"")</f>
        <v>SCECO</v>
      </c>
      <c r="J2" s="99" t="str">
        <f>IFERROR(VLOOKUP(D2,DB!A:G,7,0),"")</f>
        <v>Dead</v>
      </c>
      <c r="K2" s="101" t="s">
        <v>39093</v>
      </c>
      <c r="L2" s="94" t="str">
        <f>IFERROR(VLOOKUP(D2,DB!A:I,9,0),"")</f>
        <v>Latis</v>
      </c>
    </row>
    <row r="3" spans="1:16" ht="30" customHeight="1">
      <c r="A3" s="94" t="s">
        <v>39094</v>
      </c>
      <c r="B3" s="94" t="str">
        <f>IFERROR(VLOOKUP(D3,DB!A:K,11,0),"")</f>
        <v>R4</v>
      </c>
      <c r="C3" s="94">
        <v>1</v>
      </c>
      <c r="D3" s="94" t="s">
        <v>27420</v>
      </c>
      <c r="E3" s="98" t="s">
        <v>38998</v>
      </c>
      <c r="F3" s="123">
        <v>45953.634722222225</v>
      </c>
      <c r="G3" s="124">
        <f ca="1">IFERROR(NOW()-F3,"")</f>
        <v>2.9109949074045289</v>
      </c>
      <c r="H3" s="123">
        <v>45953.546631944446</v>
      </c>
      <c r="I3" s="99" t="str">
        <f>IFERROR(VLOOKUP(D3,DB!A:F,6,0),"")</f>
        <v>SCECO</v>
      </c>
      <c r="J3" s="99" t="str">
        <f>IFERROR(VLOOKUP(D3,DB!A:G,7,0),"")</f>
        <v>Dead</v>
      </c>
      <c r="K3" s="125" t="s">
        <v>39095</v>
      </c>
      <c r="L3" s="121" t="str">
        <f>IFERROR(VLOOKUP(D3,DB!A:I,9,0),"")</f>
        <v>Latis</v>
      </c>
    </row>
    <row r="4" spans="1:16" ht="15" customHeight="1">
      <c r="A4" s="119"/>
      <c r="B4" s="119" t="str">
        <f>IFERROR(VLOOKUP(D4,DB!A:K,11,0),"")</f>
        <v/>
      </c>
      <c r="C4" s="120"/>
      <c r="D4" s="121"/>
      <c r="E4" s="98"/>
      <c r="F4" s="123"/>
      <c r="G4" s="124">
        <f ca="1">IFERROR(NOW()-F4,"")</f>
        <v>45956.545717129629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45956.545717129629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45956.545717129629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45956.545717129629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45956.545717129629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45956.545717129629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45956.545717129629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45956.545717129629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45956.545717129629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45956.545717129629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45956.545717129629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45956.545717129629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45956.545717129629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45956.545717129629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45956.545717129629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45956.545717129629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45956.545717129629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45956.545717129629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45956.545717129629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45956.545717129629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45956.545717129629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45956.545717129629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45956.545717129629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45956.545717129629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45956.545717129629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45956.545717129629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45956.545717129629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45956.545717129629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45956.545717129629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45956.545717129629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45956.545717129629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45956.545717129629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45956.545717129629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45956.545717129629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45956.545717129629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45956.545717129629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45956.545717129629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45956.545717129629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45956.545717129629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45956.545717129629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45956.545717129629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45956.545717129629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45956.545717129629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45956.545717129629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45956.545717129629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45956.545717129629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45956.545717129629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45956.545717129629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45956.545717129629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45956.545717129629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45956.545717129629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45956.545717129629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45956.545717129629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45956.545717129629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45956.545717129629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45956.545717129629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45956.545717129629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45956.545717129629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45956.545717129629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45956.545717129629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45956.545717129629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45956.545717129629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45956.545717129629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45956.545717129629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45956.545717129629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45956.545717129629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45956.545717129629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45956.545717129629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45956.545717129629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45956.545717129629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45956.545717129629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45956.545717129629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45956.545717129629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45956.545717129629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45956.545717129629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45956.545717129629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45956.545717129629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45956.545717129629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45956.545717129629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45956.545717129629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45956.545717129629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45956.545717129629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45956.545717129629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45956.545717129629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45956.545717129629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45956.545717129629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45956.545717129629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45956.545717129629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45956.545717129629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45956.545717129629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45956.545717129629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45956.545717129629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45956.545717129629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45956.545717129629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45956.545717129629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45956.545717129629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45956.545717129629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45956.545717129629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45956.545717129629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45956.545717129629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45956.545717129629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45956.545717129629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45956.545717129629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45956.545717129629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45956.545717129629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45956.545717129629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45956.545717129629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45956.545717129629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45956.545717129629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45956.545717129629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45956.545717129629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45956.545717129629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45956.545717129629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45956.545717129629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45956.545717129629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45956.545717129629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45956.545717129629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45956.545717129629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45956.545717129629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45956.545717129629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45956.545717129629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45956.545717129629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45956.545717129629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45956.545717129629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45956.545717129629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45956.545717129629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45956.545717129629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45956.545717129629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45956.545717129629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45956.545717129629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45956.545717129629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45956.545717129629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45956.545717129629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45956.545717129629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45956.545717129629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45956.545717129629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45956.545717129629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45956.545717129629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45956.545717129629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45956.545717129629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45956.545717129629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45956.545717129629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45956.545717129629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45956.545717129629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45956.545717129629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45956.545717129629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45956.545717129629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45956.545717129629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45956.545717129629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45956.545717129629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45956.545717129629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45956.545717129629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45956.545717129629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45956.545717129629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45956.545717129629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45956.545717129629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45956.545717129629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45956.545717129629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45956.545717129629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45956.545717129629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45956.545717129629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45956.545717129629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45956.545717129629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45956.545717129629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45956.545717129629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45956.545717129629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45956.545717129629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45956.545717129629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45956.545717129629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45956.545717129629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45956.545717129629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45956.545717129629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45956.545717129629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45956.545717129629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45956.545717129629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45956.545717129629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45956.545717129629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45956.545717129629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45956.545717129629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45956.545717129629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45956.545717129629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45956.545717129629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45956.545717129629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45956.545717129629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45956.545717129629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45956.545717129629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45956.545717129629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45956.545717129629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45956.545717129629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45956.545717129629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45956.545717129629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45956.545717129629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45956.545717129629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45956.545717129629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45956.545717129629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45956.545717129629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45956.545717129629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45956.545717129629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45956.545717129629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45956.545717129629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45956.545717129629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45956.545717129629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45956.545717129629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45956.545717129629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45956.545717129629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45956.545717129629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45956.545717129629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45956.545717129629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45956.545717129629</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45956.545717129629</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64.713656944441027</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30.356839814812702</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7.8846060185169335</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13007</v>
      </c>
      <c r="E5" s="152" t="s">
        <v>38998</v>
      </c>
      <c r="F5" s="153">
        <v>45956.505960648145</v>
      </c>
      <c r="G5" s="154">
        <f ca="1">IFERROR(NOW()-F5,"")</f>
        <v>3.9756481484801043E-2</v>
      </c>
      <c r="H5" s="153">
        <v>45956.07471064815</v>
      </c>
      <c r="I5" s="152" t="str">
        <f>IFERROR(VLOOKUP(D5,DB!A:F,6,0),"")</f>
        <v>SCECO</v>
      </c>
      <c r="J5" s="152" t="str">
        <f>IFERROR(VLOOKUP(D5,DB!A:G,7,0),"")</f>
        <v>No BB Design</v>
      </c>
      <c r="K5" s="152" t="s">
        <v>39103</v>
      </c>
      <c r="L5" s="152" t="str">
        <f>IFERROR(VLOOKUP(D5,DB!A:I,9,0),"")</f>
        <v>Latis</v>
      </c>
    </row>
    <row r="6" spans="1:13" ht="15">
      <c r="A6" s="152"/>
      <c r="B6" s="152" t="str">
        <f>IFERROR(VLOOKUP(D6,DB!A:K,11,0),"")</f>
        <v/>
      </c>
      <c r="C6" s="152"/>
      <c r="D6" s="152"/>
      <c r="E6" s="152"/>
      <c r="F6" s="153"/>
      <c r="G6" s="154">
        <f ca="1">IFERROR(NOW()-F6,"")</f>
        <v>45956.545717129629</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45956.545717129629</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45956.545717129629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45956.545717129629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45956.545717129629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45956.545717129629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45956.545717129629</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45956.545717129629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45956.545717129629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45956.545717129629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45956.545717129629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45956.545717129629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45956.545717129629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45956.545717129629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45956.545717129629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45956.545717129629</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45956.545717129629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45956.545717129629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45956.545717129629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45956.545717129629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45956.545717129629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45956.545717129629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45956.545717129629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45956.545717129629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45956.545717129629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45956.545717129629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45956.545717129629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45956.545717129629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45956.545717129629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45956.545717129629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45956.545717129629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45956.545717129629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45956.545717129629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45956.545717129629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45956.545717129629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45956.545717129629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45956.545717129629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45956.545717129629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45956.545717129629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45956.545717129629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45956.545717129629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45956.545717129629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45956.545717129629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45956.545717129629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45956.545717129629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45956.545717129629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45956.545717129629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45956.545717129629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45956.545717129629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45956.545717129629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45956.545717129629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45956.545717129629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45956.545717129629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45956.545717129629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45956.545717129629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45956.545717129629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45956.545717129629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45956.545717129629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45956.545717129629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45956.545717129629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45956.545717129629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45956.545717129629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45956.545717129629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45956.545717129629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45956.545717129629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45956.545717129629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45956.545717129629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45956.545717129629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45956.545717129629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45956.545717129629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45956.545717129629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45956.545717129629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45956.545717129629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45956.545717129629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45956.545717129629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45956.545717129629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45956.545717129629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45956.545717129629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45956.545717129629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45956.545717129629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45956.545717129629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45956.545717129629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45956.545717129629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45956.545717129629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45956.545717129629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45956.545717129629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45956.545717129629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45956.545717129629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45956.545717129629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45956.545717129629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45956.545717129629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45956.545717129629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45956.545717129629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45956.545717129629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45956.545717129629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45956.545717129629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45956.545717129629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45956.545717129629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45956.545717129629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45956.545717129629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45956.545717129629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45956.545717129629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45956.545717129629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45956.545717129629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45956.545717129629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45956.545717129629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45956.545717129629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45956.545717129629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45956.545717129629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45956.545717129629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45956.545717129629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45956.545717129629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45956.545717129629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45956.545717129629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45956.545717129629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45956.545717129629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45956.545717129629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45956.545717129629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45956.545717129629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45956.545717129629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45956.545717129629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45956.545717129629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45956.545717129629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45956.545717129629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45956.545717129629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45956.545717129629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45956.545717129629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45956.545717129629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45956.545717129629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45956.545717129629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45956.545717129629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45956.545717129629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45956.545717129629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45956.545717129629</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45956.545717129629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45956.545717129629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45956.545717129629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45956.545717129629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45956.545717129629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45956.545717129629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45956.545717129629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45956.545717129629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45956.545717129629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45956.545717129629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45956.545717129629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45956.545717129629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45956.545717129629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45956.545717129629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45956.545717129629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45956.545717129629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45956.545717129629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45956.545717129629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45956.545717129629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45956.545717129629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45956.545717129629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45956.545717129629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45956.545717129629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45956.545717129629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45956.545717129629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45956.545717129629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45956.545717129629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45956.545717129629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45956.545717129629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45956.545717129629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45956.545717129629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45956.545717129629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45956.545717129629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45956.545717129629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45956.545717129629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45956.545717129629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45956.545717129629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45956.545717129629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45956.545717129629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45956.545717129629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45956.545717129629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45956.545717129629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45956.545717129629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45956.545717129629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45956.545717129629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45956.545717129629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45956.545717129629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45956.545717129629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45956.545717129629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45956.545717129629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45956.545717129629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45956.545717129629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45956.545717129629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45956.545717129629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45956.545717129629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45956.545717129629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45956.545717129629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45956.545717129629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45956.545717129629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45956.545717129629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45956.545717129629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45956.545717129629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45956.545717129629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45956.545717129629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45956.545717129629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45956.545717129629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45956.545717129629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45956.545717129629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45956.545717129629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45956.545717129629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45956.545717129629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45956.545717129629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45956.545717129629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45956.545717129629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45956.545717129629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45956.545717129629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45956.545717129629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45956.545717129629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45956.545717129629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45956.545717129629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45956.545717129629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45956.545717129629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45956.545717129629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45956.545717129629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45956.545717129629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45956.545717129629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45956.545717129629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45956.545717129629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45956.545717129629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45956.545717129629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45956.545717129629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45956.545717129629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45956.545717129629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45956.545717129629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45956.545717129629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45956.545717129629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45956.545717129629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45956.545717129629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45956.545717129629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45956.545717129629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45956.545717129629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45956.545717129629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45956.545717129629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45956.545717129629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45956.545717129629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45956.545717129629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45956.545717129629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45956.545717129629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45956.545717129629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45956.545717129629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45956.545717129629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45956.545717129629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45956.545717129629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45956.545717129629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45956.545717129629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45956.545717129629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45956.545717129629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45956.545717129629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45956.545717129629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45956.545717129629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45956.545717129629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45956.545717129629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45956.545717129629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45956.545717129629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45956.545717129629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45956.545717129629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45956.545717129629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45956.545717129629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45956.545717129629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45956.545717129629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45956.545717129629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45956.545717129629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45956.545717129629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45956.545717129629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45956.545717129629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45956.545717129629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45956.545717129629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45956.545717129629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45956.545717129629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45956.545717129629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45956.545717129629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45956.545717129629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45956.545717129629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45956.545717129629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45956.545717129629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45956.545717129629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45956.545717129629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45956.545717129629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45956.545717129629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45956.545717129629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45956.545717129629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45956.545717129629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45956.545717129629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45956.545717129629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45956.545717129629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45956.545717129629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45956.545717129629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45956.545717129629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45956.545717129629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45956.545717129629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45956.545717129629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45956.545717129629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45956.545717129629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45956.545717129629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45956.545717129629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45956.545717129629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45956.545717129629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45956.545717129629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45956.545717129629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45956.545717129629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45956.545717129629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45956.545717129629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45956.545717129629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45956.545717129629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45956.545717129629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45956.545717129629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45956.545717129629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45956.545717129629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45956.545717129629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45956.545717129629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45956.545717129629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45956.545717129629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45956.545717129629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45956.545717129629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45956.545717129629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45956.545717129629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45956.545717129629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45956.545717129629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45956.545717129629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45956.545717129629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45956.545717129629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45956.545717129629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45956.545717129629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45956.545717129629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45956.545717129629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45956.545717129629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45956.545717129629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45956.545717129629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45956.545717129629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45956.545717129629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45956.545717129629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45956.545717129629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45956.545717129629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45956.545717129629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45956.545717129629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45956.545717129629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45956.545717129629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45956.545717129629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45956.545717129629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45956.545717129629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45956.545717129629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45956.545717129629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45956.545717129629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45956.545717129629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45956.545717129629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45956.545717129629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45956.545717129629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45956.545717129629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45956.545717129629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45956.545717129629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45956.545717129629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45956.545717129629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45956.545717129629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45956.545717129629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45956.545717129629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45956.545717129629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45956.545717129629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45956.545717129629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45956.545717129629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45956.545717129629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45956.545717129629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45956.545717129629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45956.545717129629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45956.545717129629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45956.545717129629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45956.545717129629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45956.545717129629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45956.545717129629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45956.545717129629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45956.545717129629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45956.545717129629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45956.545717129629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45956.545717129629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45956.545717129629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45956.545717129629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45956.545717129629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45956.545717129629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45956.545717129629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45956.545717129629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45956.545717129629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45956.545717129629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45956.545717129629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45956.545717129629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45956.545717129629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45956.545717129629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45956.545717129629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45956.545717129629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45956.545717129629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45956.545717129629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45956.545717129629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45956.545717129629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45956.545717129629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45956.545717129629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45956.545717129629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45956.545717129629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45956.545717129629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45956.545717129629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45956.545717129629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45956.545717129629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45956.545717129629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45956.545717129629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45956.545717129629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45956.545717129629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45956.545717129629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45956.545717129629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45956.545717129629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45956.545717129629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45956.545717129629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45956.545717129629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45956.545717129629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45956.545717129629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45956.545717129629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45956.545717129629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45956.545717129629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45956.545717129629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45956.545717129629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45956.545717129629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45956.545717129629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45956.545717129629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45956.545717129629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45956.545717129629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45956.545717129629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45956.545717129629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45956.545717129629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45956.545717129629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45956.545717129629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45956.545717129629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45956.545717129629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45956.545717129629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45956.545717129629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45956.545717129629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45956.545717129629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45956.545717129629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45956.545717129629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45956.545717129629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45956.545717129629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45956.545717129629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45956.545717129629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45956.545717129629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45956.545717129629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45956.545717129629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45956.545717129629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45956.545717129629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45956.545717129629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45956.545717129629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45956.545717129629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45956.545717129629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45956.545717129629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45956.545717129629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45956.545717129629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45956.545717129629</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0.44130740740365582</v>
      </c>
      <c r="H2" s="107">
        <v>45956.092986111114</v>
      </c>
      <c r="I2" s="103" t="str">
        <f>IFERROR(VLOOKUP(D2,DB!A:F,6,0),"")</f>
        <v>Generator-SG</v>
      </c>
      <c r="J2" s="102" t="str">
        <f>IFERROR(VLOOKUP(D2,DB!A:G,7,0),"")</f>
        <v>Vandalized</v>
      </c>
      <c r="K2" s="108" t="s">
        <v>39105</v>
      </c>
      <c r="L2" s="109" t="str">
        <f>IFERROR(VLOOKUP(D2,DB!A:I,9,0),"")</f>
        <v>Latis</v>
      </c>
    </row>
    <row r="3" spans="1:16383" ht="31.5" customHeight="1">
      <c r="A3" s="104"/>
      <c r="B3" s="103" t="str">
        <f>IFERROR(VLOOKUP(D3,DB!A:K,11,0),"")</f>
        <v/>
      </c>
      <c r="C3" s="105"/>
      <c r="D3" s="103"/>
      <c r="E3" s="106"/>
      <c r="F3" s="107"/>
      <c r="G3" s="77">
        <f ca="1">IFERROR(NOW()-F3,"-")</f>
        <v>45956.545717129629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45956.545717129629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45956.545717129629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45956.545717129629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45956.545717129629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45956.545717129629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45956.545717129629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45956.545717129629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45956.545717129629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45956.545717129629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45956.545717129629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45956.545717129629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45956.545717129629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45956.545717129629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45956.545717129629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45956.545717129629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45956.545717129629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45956.545717129629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45956.545717129629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45956.545717129629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45956.545717129629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45956.545717129629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45956.545717129629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45956.545717129629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45956.545717129629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45956.545717129629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45956.545717129629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45956.545717129629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45956.545717129629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45956.545717129629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45956.545717129629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45956.545717129629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45956.545717129629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45956.545717129629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45956.545717129629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45956.545717129629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45956.545717129629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45956.545717129629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45956.545717129629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45956.545717129629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45956.545717129629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45956.545717129629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45956.545717129629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45956.545717129629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45956.545717129629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45956.545717129629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45956.545717129629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45956.545717129629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45956.545717129629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45956.545717129629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45956.545717129629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45956.545717129629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45956.545717129629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45956.545717129629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45956.545717129629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45956.545717129629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45956.545717129629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45956.545717129629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45956.545717129629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45956.545717129629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45956.545717129629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45956.545717129629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45956.545717129629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45956.545717129629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45956.545717129629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45956.545717129629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45956.545717129629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45956.545717129629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45956.545717129629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45956.545717129629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45956.545717129629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45956.545717129629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45956.545717129629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45956.545717129629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45956.545717129629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45956.545717129629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45956.545717129629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45956.545717129629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45956.545717129629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45956.545717129629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45956.545717129629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45956.545717129629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45956.545717129629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45956.545717129629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45956.545717129629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45956.545717129629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45956.545717129629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45956.545717129629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45956.545717129629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45956.545717129629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45956.545717129629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45956.545717129629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45956.545717129629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45956.545717129629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45956.545717129629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45956.545717129629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45956.545717129629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45956.545717129629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45956.545717129629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45956.545717129629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45956.545717129629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45956.545717129629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45956.545717129629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45956.545717129629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45956.545717129629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45956.545717129629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45956.545717129629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45956.545717129629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45956.545717129629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45956.545717129629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45956.545717129629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45956.545717129629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45956.545717129629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45956.545717129629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45956.545717129629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45956.545717129629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45956.545717129629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45956.545717129629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45956.545717129629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45956.545717129629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45956.545717129629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45956.545717129629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45956.545717129629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45956.545717129629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45956.545717129629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45956.545717129629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45956.545717129629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45956.545717129629</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2025-10-26T10:06:58Z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