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84" documentId="120_S{2AC9BD13-BADA-5192-A53E-5A8FF88502F6}" xr6:coauthVersionLast="47" xr6:coauthVersionMax="47" xr10:uidLastSave="{6F1DB9A2-7E16-4AE0-8153-38732AE618E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<sst xmlns="http://schemas.openxmlformats.org/spreadsheetml/2006/main" count="180285" uniqueCount="39128">
  <si>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</si>
  <si>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</si>
  <si>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</si>
  <si>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</si>
  <si>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</si>
  <si>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</si>
  <si>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</si>
  <si>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</si>
  <si>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</si>
  <si>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</si>
  <si>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</si>
  <si>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</si>
  <si>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</si>
  <si>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</si>
  <si>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</si>
  <si>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</si>
  <si>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</si>
  <si>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</si>
  <si>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</si>
  <si>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</si>
  <si>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</si>
  <si>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</si>
  <si>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</si>
  <si>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</si>
  <si>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</si>
  <si>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</si>
  <si>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</si>
  <si>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</si>
  <si>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</si>
  <si>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</si>
  <si>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</si>
  <si>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</si>
  <si>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</si>
  <si>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</si>
  <si>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</si>
  <si>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</si>
  <si>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</si>
  <si>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</si>
  <si>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</si>
  <si>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</si>
  <si>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</si>
  <si>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</si>
  <si>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</si>
  <si>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</si>
  <si>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</si>
  <si>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</si>
  <si>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</si>
  <si>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</si>
  <si>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</si>
  <si>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</si>
  <si>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</si>
  <si>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</si>
  <si>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</si>
  <si>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</si>
  <si>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</si>
  <si>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</si>
  <si>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</si>
  <si>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</si>
  <si>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</si>
  <si>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</si>
  <si>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</si>
  <si>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</si>
  <si>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</si>
  <si>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</si>
  <si>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</si>
  <si>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</si>
  <si>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</si>
  <si>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</si>
  <si>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</si>
  <si>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</si>
  <si>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</si>
  <si>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</si>
  <si>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</si>
  <si>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</si>
  <si>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</si>
  <si>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</si>
  <si>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</si>
  <si>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</si>
  <si>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</si>
  <si>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</si>
  <si>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</si>
  <si>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</si>
  <si>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</si>
  <si>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</si>
  <si>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</si>
  <si>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</si>
  <si>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</si>
  <si>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</si>
  <si>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</si>
  <si>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</si>
  <si>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</si>
  <si>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</si>
  <si>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</si>
  <si>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</si>
  <si>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</si>
  <si>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</si>
  <si>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</si>
  <si>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</si>
  <si>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</si>
  <si>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</si>
  <si>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</si>
  <si>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</si>
  <si>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</si>
  <si>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</si>
  <si>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</si>
  <si>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</si>
  <si>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</si>
  <si>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</si>
  <si>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</si>
  <si>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</si>
  <si>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</si>
  <si>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</si>
  <si>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</si>
  <si>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</si>
  <si>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</si>
  <si>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</si>
  <si>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</si>
  <si>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</si>
  <si>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</si>
  <si>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</si>
  <si>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</si>
  <si>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</si>
  <si>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</si>
  <si>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</si>
  <si>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</si>
  <si>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</si>
  <si>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</si>
  <si>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</si>
  <si>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</si>
  <si>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</si>
  <si>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</si>
  <si>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</si>
  <si>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</si>
  <si>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</si>
  <si>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</si>
  <si>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</si>
  <si>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</si>
  <si>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</si>
  <si>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</si>
  <si>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</si>
  <si>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</si>
  <si>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</si>
  <si>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</si>
  <si>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</si>
  <si>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</si>
  <si>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</si>
  <si>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</si>
  <si>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</si>
  <si>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</si>
  <si>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</si>
  <si>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</si>
  <si>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</si>
  <si>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</si>
  <si>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</si>
  <si>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</si>
  <si>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</si>
  <si>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</si>
  <si>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</si>
  <si>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</si>
  <si>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</si>
  <si>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</si>
  <si>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</si>
  <si>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</si>
  <si>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</si>
  <si>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</si>
  <si>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</si>
  <si>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</si>
  <si>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</si>
  <si>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</si>
  <si>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</si>
  <si>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</si>
  <si>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</si>
  <si>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</si>
  <si>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</si>
  <si>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</si>
  <si>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</si>
  <si>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</si>
  <si>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</si>
  <si>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</si>
  <si>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</si>
  <si>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</si>
  <si>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</si>
  <si>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</si>
  <si>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</si>
  <si>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</si>
  <si>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</si>
  <si>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</si>
  <si>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</si>
  <si>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</si>
  <si>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</si>
  <si>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</si>
  <si>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</si>
  <si>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</si>
  <si>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</si>
  <si>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</si>
  <si>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</si>
  <si>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</si>
  <si>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</si>
  <si>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</si>
  <si>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</si>
  <si>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</si>
  <si>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</si>
  <si>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</si>
  <si>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</si>
  <si>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</si>
  <si>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</si>
  <si>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</si>
  <si>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</si>
  <si>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</si>
  <si>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</si>
  <si>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</si>
  <si>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</si>
  <si>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</si>
  <si>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</si>
  <si>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</si>
  <si>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</si>
  <si>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</si>
  <si>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</si>
  <si>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</si>
  <si>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</si>
  <si>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</si>
  <si>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</si>
  <si>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</si>
  <si>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</si>
  <si>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</si>
  <si>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</si>
  <si>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</si>
  <si>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</si>
  <si>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</si>
  <si>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</si>
  <si>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</si>
  <si>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</si>
  <si>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</si>
  <si>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</si>
  <si>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</si>
  <si>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</si>
  <si>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</si>
  <si>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</si>
  <si>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</si>
  <si>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</si>
  <si>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</si>
  <si>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</si>
  <si>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</si>
  <si>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</si>
  <si>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</si>
  <si>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</si>
  <si>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</si>
  <si>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</si>
  <si>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</si>
  <si>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</si>
  <si>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</si>
  <si>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</si>
  <si>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</si>
  <si>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</si>
  <si>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</si>
  <si>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</si>
  <si>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</si>
  <si>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</si>
  <si>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</si>
  <si>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</si>
  <si>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</si>
  <si>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</si>
  <si>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</si>
  <si>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</si>
  <si>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</si>
  <si>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</si>
  <si>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</si>
  <si>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</si>
  <si>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</si>
  <si>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</si>
  <si>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</si>
  <si>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</si>
  <si>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</si>
  <si>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</si>
  <si>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</si>
  <si>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</si>
  <si>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</si>
  <si>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</si>
  <si>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</si>
  <si>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</si>
  <si>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</si>
  <si>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</si>
  <si>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</si>
  <si>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</si>
  <si>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</si>
  <si>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</si>
  <si>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</si>
  <si>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</si>
  <si>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</si>
  <si>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</si>
  <si>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</si>
  <si>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</si>
  <si>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</si>
  <si>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</si>
  <si>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</si>
  <si>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</si>
  <si>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</si>
  <si>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</si>
  <si>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</si>
  <si>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</si>
  <si>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</si>
  <si>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</si>
  <si>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</si>
  <si>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</si>
  <si>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</si>
  <si>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</si>
  <si>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</si>
  <si>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</si>
  <si>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</si>
  <si>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</si>
  <si>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</si>
  <si>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</si>
  <si>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</si>
  <si>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</si>
  <si>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</si>
  <si>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</si>
  <si>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</si>
  <si>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</si>
  <si>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</si>
  <si>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</si>
  <si>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</si>
  <si>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</si>
  <si>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</si>
  <si>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</si>
  <si>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</si>
  <si>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</si>
  <si>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</si>
  <si>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</si>
  <si>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</si>
  <si>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</si>
  <si>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</si>
  <si>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</si>
  <si>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</si>
  <si>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</si>
  <si>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</si>
  <si>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</si>
  <si>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</si>
  <si>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</si>
  <si>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</si>
  <si>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</si>
  <si>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</si>
  <si>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</si>
  <si>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</si>
  <si>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</si>
  <si>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</si>
  <si>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</si>
  <si>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</si>
  <si>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</si>
  <si>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</si>
  <si>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</si>
  <si>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</si>
  <si>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</si>
  <si>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</si>
  <si>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</si>
  <si>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</si>
  <si>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</si>
  <si>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</si>
  <si>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</si>
  <si>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</si>
  <si>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</si>
  <si>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</si>
  <si>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</si>
  <si>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</si>
  <si>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</si>
  <si>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</si>
  <si>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</si>
  <si>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</si>
  <si>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</si>
  <si>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</si>
  <si>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</si>
  <si>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</si>
  <si>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</si>
  <si>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</si>
  <si>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</si>
  <si>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</si>
  <si>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</si>
  <si>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</si>
  <si>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</si>
  <si>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</si>
  <si>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</si>
  <si>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</si>
  <si>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</si>
  <si>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</si>
  <si>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</si>
  <si>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</si>
  <si>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</si>
  <si>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</si>
  <si>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</si>
  <si>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</si>
  <si>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</si>
  <si>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</si>
  <si>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</si>
  <si>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</si>
  <si>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</si>
  <si>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</si>
  <si>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</si>
  <si>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</si>
  <si>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</si>
  <si>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</si>
  <si>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</si>
  <si>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</si>
  <si>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</si>
  <si>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</si>
  <si>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</si>
  <si>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</si>
  <si>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</si>
  <si>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</si>
  <si>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</si>
  <si>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</si>
  <si>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</si>
  <si>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</si>
  <si>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</si>
  <si>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</si>
  <si>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</si>
  <si>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</si>
  <si>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</si>
  <si>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</si>
  <si>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</si>
  <si>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</si>
  <si>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</si>
  <si>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</si>
  <si>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</si>
  <si>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</si>
  <si>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</si>
  <si>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</si>
  <si>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</si>
  <si>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</si>
  <si>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</si>
  <si>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</si>
  <si>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</si>
  <si>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</si>
  <si>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</si>
  <si>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</si>
  <si>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</si>
  <si>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</si>
  <si>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</si>
  <si>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</si>
  <si>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</si>
  <si>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</si>
  <si>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</si>
  <si>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</si>
  <si>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</si>
  <si>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</si>
  <si>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</si>
  <si>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</si>
  <si>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</si>
  <si>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</si>
  <si>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</si>
  <si>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</si>
  <si>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</si>
  <si>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</si>
  <si>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</si>
  <si>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</si>
  <si>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</si>
  <si>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</si>
  <si>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</si>
  <si>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</si>
  <si>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</si>
  <si>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</si>
  <si>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</si>
  <si>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</si>
  <si>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</si>
  <si>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</si>
  <si>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</si>
  <si>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</si>
  <si>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</si>
  <si>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</si>
  <si>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</si>
  <si>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</si>
  <si>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</si>
  <si>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</si>
  <si>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</si>
  <si>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</si>
  <si>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</si>
  <si>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</si>
  <si>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</si>
  <si>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</si>
  <si>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</si>
  <si>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</si>
  <si>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</si>
  <si>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</si>
  <si>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</si>
  <si>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</si>
  <si>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</si>
  <si>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</si>
  <si>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</si>
  <si>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</si>
  <si>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</si>
  <si>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</si>
  <si>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</si>
  <si>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</si>
  <si>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</si>
  <si>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</si>
  <si>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</si>
  <si>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</si>
  <si>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</si>
  <si>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</si>
  <si>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</si>
  <si>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</si>
  <si>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</si>
  <si>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</si>
  <si>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</si>
  <si>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</si>
  <si>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</si>
  <si>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</si>
  <si>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</si>
  <si>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</si>
  <si>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</si>
  <si>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</si>
  <si>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</si>
  <si>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</si>
  <si>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</si>
  <si>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</si>
  <si>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</si>
  <si>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</si>
  <si>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</si>
  <si>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</si>
  <si>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</si>
  <si>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</si>
  <si>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</si>
  <si>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</si>
  <si>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</si>
  <si>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</si>
  <si>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</si>
  <si>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</si>
  <si>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</si>
  <si>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</si>
  <si>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</si>
  <si>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</si>
  <si>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</si>
  <si>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</si>
  <si>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</si>
  <si>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</si>
  <si>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</si>
  <si>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</si>
  <si>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</si>
  <si>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</si>
  <si>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</si>
  <si>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</si>
  <si>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</si>
  <si>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</si>
  <si>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</si>
  <si>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</si>
  <si>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</si>
  <si>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</si>
  <si>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</si>
  <si>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</si>
  <si>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</si>
  <si>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</si>
  <si>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</si>
  <si>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</si>
  <si>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</si>
  <si>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</si>
  <si>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</si>
  <si>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</si>
  <si>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</si>
  <si>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</si>
  <si>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</si>
  <si>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</si>
  <si>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</si>
  <si>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</si>
  <si>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</si>
  <si>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</si>
  <si>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</si>
  <si>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</si>
  <si>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</si>
  <si>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</si>
  <si>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</si>
  <si>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</si>
  <si>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</si>
  <si>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</si>
  <si>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</si>
  <si>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</si>
  <si>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</si>
  <si>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</si>
  <si>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</si>
  <si>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</si>
  <si>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</si>
  <si>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</si>
  <si>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</si>
  <si>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</si>
  <si>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</si>
  <si>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</si>
  <si>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</si>
  <si>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</si>
  <si>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</si>
  <si>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</si>
  <si>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</si>
  <si>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</si>
  <si>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</si>
  <si>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</si>
  <si>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</si>
  <si>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</si>
  <si>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</si>
  <si>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</si>
  <si>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</si>
  <si>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</si>
  <si>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</si>
  <si>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</si>
  <si>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</si>
  <si>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</si>
  <si>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</si>
  <si>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</si>
  <si>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</si>
  <si>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</si>
  <si>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</si>
  <si>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</si>
  <si>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</si>
  <si>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</si>
  <si>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</si>
  <si>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</si>
  <si>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</si>
  <si>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</si>
  <si>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</si>
  <si>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</si>
  <si>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</si>
  <si>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</si>
  <si>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</si>
  <si>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</si>
  <si>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</si>
  <si>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</si>
  <si>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</si>
  <si>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</si>
  <si>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</si>
  <si>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</si>
  <si>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</si>
  <si>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</si>
  <si>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</si>
  <si>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</si>
  <si>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</si>
  <si>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</si>
  <si>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</si>
  <si>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</si>
  <si>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</si>
  <si>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</si>
  <si>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</si>
  <si>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</si>
  <si>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</si>
  <si>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</si>
  <si>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</si>
  <si>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</si>
  <si>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</si>
  <si>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</si>
  <si>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</si>
  <si>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</si>
  <si>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</si>
  <si>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</si>
  <si>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</si>
  <si>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</si>
  <si>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</si>
  <si>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</si>
  <si>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</si>
  <si>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</si>
  <si>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</si>
  <si>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</si>
  <si>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</si>
  <si>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</si>
  <si>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</si>
  <si>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</si>
  <si>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</si>
  <si>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</si>
  <si>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</si>
  <si>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</si>
  <si>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</si>
  <si>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</si>
  <si>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</si>
  <si>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</si>
  <si>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</si>
  <si>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</si>
  <si>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</si>
  <si>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</si>
  <si>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</si>
  <si>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</si>
  <si>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</si>
  <si>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</si>
  <si>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</si>
  <si>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</si>
  <si>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</si>
  <si>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</si>
  <si>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</si>
  <si>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</si>
  <si>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</si>
  <si>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</si>
  <si>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</si>
  <si>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</si>
  <si>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</si>
  <si>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</si>
  <si>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</si>
  <si>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</si>
  <si>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</si>
  <si>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</si>
  <si>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</si>
  <si>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</si>
  <si>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</si>
  <si>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</si>
  <si>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</si>
  <si>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</si>
  <si>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</si>
  <si>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</si>
  <si>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</si>
  <si>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</si>
  <si>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</si>
  <si>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</si>
  <si>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</si>
  <si>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</si>
  <si>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</si>
  <si>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</si>
  <si>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</si>
  <si>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</si>
  <si>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</si>
  <si>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</si>
  <si>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</si>
  <si>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</si>
  <si>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</si>
  <si>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</si>
  <si>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</si>
  <si>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</si>
  <si>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</si>
  <si>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</si>
  <si>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</si>
  <si>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</si>
  <si>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</si>
  <si>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</si>
  <si>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</si>
  <si>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</si>
  <si>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</si>
  <si>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</si>
  <si>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</si>
  <si>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</si>
  <si>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</si>
  <si>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</si>
  <si>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</si>
  <si>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</si>
  <si>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</si>
  <si>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</si>
  <si>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</si>
  <si>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</si>
  <si>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</si>
  <si>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</si>
  <si>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</si>
  <si>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</si>
  <si>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</si>
  <si>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</si>
  <si>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</si>
  <si>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</si>
  <si>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</si>
  <si>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</si>
  <si>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</si>
  <si>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</si>
  <si>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</si>
  <si>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</si>
  <si>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</si>
  <si>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</si>
  <si>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</si>
  <si>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</si>
  <si>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</si>
  <si>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</si>
  <si>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</si>
  <si>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</si>
  <si>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</si>
  <si>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</si>
  <si>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</si>
  <si>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</si>
  <si>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</si>
  <si>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</si>
  <si>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</si>
  <si>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</si>
  <si>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</si>
  <si>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</si>
  <si>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</si>
  <si>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</si>
  <si>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</si>
  <si>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</si>
  <si>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</si>
  <si>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</si>
  <si>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</si>
  <si>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</si>
  <si>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</si>
  <si>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</si>
  <si>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</si>
  <si>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</si>
  <si>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</si>
  <si>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</si>
  <si>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</si>
  <si>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</si>
  <si>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</si>
  <si>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</si>
  <si>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</si>
  <si>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</si>
  <si>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</si>
  <si>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</si>
  <si>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</si>
  <si>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</si>
  <si>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</si>
  <si>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</si>
  <si>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</si>
  <si>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</si>
  <si>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</si>
  <si>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</si>
  <si>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</si>
  <si>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</si>
  <si>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</si>
  <si>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</si>
  <si>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</si>
  <si>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</si>
  <si>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</si>
  <si>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</si>
  <si>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</si>
  <si>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</si>
  <si>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</si>
  <si>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</si>
  <si>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</si>
  <si>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</si>
  <si>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</si>
  <si>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</si>
  <si>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</si>
  <si>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</si>
  <si>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</si>
  <si>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</si>
  <si>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</si>
  <si>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</si>
  <si>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</si>
  <si>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</si>
  <si>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</si>
  <si>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</si>
  <si>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</si>
  <si>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</si>
  <si>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</si>
  <si>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</si>
  <si>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</si>
  <si>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</si>
  <si>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</si>
  <si>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</si>
  <si>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</si>
  <si>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</si>
  <si>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</si>
  <si>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</si>
  <si>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</si>
  <si>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</si>
  <si>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</si>
  <si>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</si>
  <si>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</si>
  <si>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</si>
  <si>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</si>
  <si>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</si>
  <si>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</si>
  <si>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</si>
  <si>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</si>
  <si>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</si>
  <si>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</si>
  <si>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</si>
  <si>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</si>
  <si>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</si>
  <si>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</si>
  <si>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</si>
  <si>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</si>
  <si>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</si>
  <si>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</si>
  <si>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</si>
  <si>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</si>
  <si>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</si>
  <si>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</si>
  <si>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</si>
  <si>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</si>
  <si>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</si>
  <si>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</si>
  <si>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</si>
  <si>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</si>
  <si>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</si>
  <si>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</si>
  <si>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</si>
  <si>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</si>
  <si>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</si>
  <si>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</si>
  <si>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</si>
  <si>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</si>
  <si>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</si>
  <si>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</si>
  <si>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</si>
  <si>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</si>
  <si>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</si>
  <si>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</si>
  <si>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</si>
  <si>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</si>
  <si>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</si>
  <si>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</si>
  <si>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</si>
  <si>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</si>
  <si>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</si>
  <si>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</si>
  <si>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</si>
  <si>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</si>
  <si>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</si>
  <si>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</si>
  <si>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</si>
  <si>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</si>
  <si>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</si>
  <si>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</si>
  <si>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</si>
  <si>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</si>
  <si>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</si>
  <si>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</si>
  <si>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</si>
  <si>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</si>
  <si>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</si>
  <si>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</si>
  <si>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</si>
  <si>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</si>
  <si>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</si>
  <si>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</si>
  <si>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</si>
  <si>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</si>
  <si>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</si>
  <si>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</si>
  <si>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</si>
  <si>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</si>
  <si>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</si>
  <si>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</si>
  <si>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</si>
  <si>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</si>
  <si>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</si>
  <si>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</si>
  <si>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</si>
  <si>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</si>
  <si>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</si>
  <si>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</si>
  <si>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</si>
  <si>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</si>
  <si>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</si>
  <si>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</si>
  <si>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</si>
  <si>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</si>
  <si>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</si>
  <si>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</si>
  <si>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</si>
  <si>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</si>
  <si>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</si>
  <si>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</si>
  <si>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</si>
  <si>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</si>
  <si>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</si>
  <si>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</si>
  <si>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</si>
  <si>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</si>
  <si>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</si>
  <si>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</si>
  <si>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</si>
  <si>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</si>
  <si>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</si>
  <si>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</si>
  <si>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</si>
  <si>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</si>
  <si>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</si>
  <si>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</si>
  <si>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</si>
  <si>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</si>
  <si>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</si>
  <si>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</si>
  <si>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</si>
  <si>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</si>
  <si>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</si>
  <si>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</si>
  <si>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</si>
  <si>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</si>
  <si>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</si>
  <si>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</si>
  <si>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</si>
  <si>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</si>
  <si>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</si>
  <si>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</si>
  <si>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</si>
  <si>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</si>
  <si>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</si>
  <si>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</si>
  <si>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</si>
  <si>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</si>
  <si>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</si>
  <si>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</si>
  <si>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</si>
  <si>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</si>
  <si>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</si>
  <si>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</si>
  <si>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</si>
  <si>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</si>
  <si>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</si>
  <si>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</si>
  <si>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</si>
  <si>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</si>
  <si>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</si>
  <si>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</si>
  <si>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</si>
  <si>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</si>
  <si>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</si>
  <si>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</si>
  <si>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</si>
  <si>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</si>
  <si>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</si>
  <si>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</si>
  <si>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</si>
  <si>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</si>
  <si>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</si>
  <si>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</si>
  <si>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</si>
  <si>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</si>
  <si>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</si>
  <si>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</si>
  <si>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</si>
  <si>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</si>
  <si>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</si>
  <si>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</si>
  <si>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</si>
  <si>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</si>
  <si>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</si>
  <si>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</si>
  <si>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</si>
  <si>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</si>
  <si>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</si>
  <si>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</si>
  <si>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</si>
  <si>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</si>
  <si>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</si>
  <si>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</si>
  <si>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</si>
  <si>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</si>
  <si>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</si>
  <si>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</si>
  <si>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</si>
  <si>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</si>
  <si>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</si>
  <si>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</si>
  <si>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</si>
  <si>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</si>
  <si>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</si>
  <si>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</si>
  <si>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</si>
  <si>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</si>
  <si>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</si>
  <si>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</si>
  <si>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</si>
  <si>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</si>
  <si>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</si>
  <si>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</si>
  <si>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</si>
  <si>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</si>
  <si>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</si>
  <si>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</si>
  <si>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</si>
  <si>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</si>
  <si>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</si>
  <si>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</si>
  <si>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</si>
  <si>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</si>
  <si>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</si>
  <si>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</si>
  <si>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</si>
  <si>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</si>
  <si>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</si>
  <si>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</si>
  <si>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</si>
  <si>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</si>
  <si>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</si>
  <si>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</si>
  <si>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</si>
  <si>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</si>
  <si>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</si>
  <si>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</si>
  <si>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</si>
  <si>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</si>
  <si>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</si>
  <si>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</si>
  <si>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</si>
  <si>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</si>
  <si>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</si>
  <si>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</si>
  <si>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</si>
  <si>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</si>
  <si>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</si>
  <si>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</si>
  <si>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</si>
  <si>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</si>
  <si>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</si>
  <si>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</si>
  <si>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</si>
  <si>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</si>
  <si>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</si>
  <si>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</si>
  <si>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</si>
  <si>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</si>
  <si>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</si>
  <si>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</si>
  <si>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</si>
  <si>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</si>
  <si>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</si>
  <si>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</si>
  <si>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</si>
  <si>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</si>
  <si>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</si>
  <si>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</si>
  <si>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</si>
  <si>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</si>
  <si>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</si>
  <si>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</si>
  <si>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</si>
  <si>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</si>
  <si>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</si>
  <si>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</si>
  <si>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</si>
  <si>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</si>
  <si>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</si>
  <si>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</si>
  <si>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</si>
  <si>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</si>
  <si>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</si>
  <si>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</si>
  <si>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</si>
  <si>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</si>
  <si>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</si>
  <si>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</si>
  <si>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</si>
  <si>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</si>
  <si>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</si>
  <si>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</si>
  <si>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</si>
  <si>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</si>
  <si>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</si>
  <si>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</si>
  <si>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</si>
  <si>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</si>
  <si>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</si>
  <si>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</si>
  <si>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</si>
  <si>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</si>
  <si>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</si>
  <si>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</si>
  <si>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</si>
  <si>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</si>
  <si>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</si>
  <si>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</si>
  <si>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</si>
  <si>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</si>
  <si>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</si>
  <si>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</si>
  <si>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</si>
  <si>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</si>
  <si>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</si>
  <si>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</si>
  <si>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</si>
  <si>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</si>
  <si>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</si>
  <si>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</si>
  <si>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</si>
  <si>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</si>
  <si>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</si>
  <si>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</si>
  <si>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</si>
  <si>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</si>
  <si>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</si>
  <si>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</si>
  <si>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</si>
  <si>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</si>
  <si>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</si>
  <si>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</si>
  <si>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</si>
  <si>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</si>
  <si>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</si>
  <si>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</si>
  <si>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</si>
  <si>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</si>
  <si>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</si>
  <si>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</si>
  <si>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</si>
  <si>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</si>
  <si>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</si>
  <si>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</si>
  <si>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</si>
  <si>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</si>
  <si>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</si>
  <si>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</si>
  <si>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</si>
  <si>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</si>
  <si>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</si>
  <si>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</si>
  <si>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</si>
  <si>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</si>
  <si>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</si>
  <si>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</si>
  <si>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</si>
  <si>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</si>
  <si>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</si>
  <si>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</si>
  <si>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</si>
  <si>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</si>
  <si>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</si>
  <si>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</si>
  <si>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</si>
  <si>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</si>
  <si>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</si>
  <si>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</si>
  <si>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</si>
  <si>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</si>
  <si>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</si>
  <si>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</si>
  <si>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</si>
  <si>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</si>
  <si>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</si>
  <si>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</si>
  <si>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</si>
  <si>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</si>
  <si>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</si>
  <si>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</si>
  <si>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</si>
  <si>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</si>
  <si>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</si>
  <si>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</si>
  <si>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</si>
  <si>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</si>
  <si>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</si>
  <si>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</si>
  <si>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</si>
  <si>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</si>
  <si>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</si>
  <si>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</si>
  <si>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</si>
  <si>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</si>
  <si>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</si>
  <si>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</si>
  <si>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</si>
  <si>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</si>
  <si>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</si>
  <si>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</si>
  <si>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</si>
  <si>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</si>
  <si>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</si>
  <si>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</si>
  <si>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</si>
  <si>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</si>
  <si>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</si>
  <si>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</si>
  <si>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</si>
  <si>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</si>
  <si>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</si>
  <si>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</si>
  <si>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</si>
  <si>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</si>
  <si>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</si>
  <si>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</si>
  <si>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</si>
  <si>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</si>
  <si>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</si>
  <si>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</si>
  <si>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</si>
  <si>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</si>
  <si>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</si>
  <si>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</si>
  <si>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</si>
  <si>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</si>
  <si>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</si>
  <si>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</si>
  <si>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</si>
  <si>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</si>
  <si>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</si>
  <si>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</si>
  <si>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</si>
  <si>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</si>
  <si>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</si>
  <si>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</si>
  <si>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</si>
  <si>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</si>
  <si>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</si>
  <si>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</si>
  <si>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</si>
  <si>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</si>
  <si>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</si>
  <si>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</si>
  <si>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</si>
  <si>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</si>
  <si>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</si>
  <si>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</si>
  <si>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</si>
  <si>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</si>
  <si>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</si>
  <si>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</si>
  <si>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</si>
  <si>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</si>
  <si>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</si>
  <si>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</si>
  <si>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</si>
  <si>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</si>
  <si>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</si>
  <si>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</si>
  <si>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</si>
  <si>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</si>
  <si>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</si>
  <si>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</si>
  <si>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</si>
  <si>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</si>
  <si>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</si>
  <si>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</si>
  <si>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</si>
  <si>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</si>
  <si>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</si>
  <si>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</si>
  <si>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</si>
  <si>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</si>
  <si>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</si>
  <si>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</si>
  <si>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</si>
  <si>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</si>
  <si>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</si>
  <si>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</si>
  <si>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</si>
  <si>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</si>
  <si>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</si>
  <si>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</si>
  <si>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</si>
  <si>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</si>
  <si>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</si>
  <si>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</si>
  <si>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</si>
  <si>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</si>
  <si>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</si>
  <si>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</si>
  <si>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</si>
  <si>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</si>
  <si>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</si>
  <si>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</si>
  <si>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</si>
  <si>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</si>
  <si>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</si>
  <si>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</si>
  <si>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</si>
  <si>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</si>
  <si>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</si>
  <si>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</si>
  <si>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</si>
  <si>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</si>
  <si>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</si>
  <si>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</si>
  <si>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</si>
  <si>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</si>
  <si>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</si>
  <si>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</si>
  <si>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</si>
  <si>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</si>
  <si>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</si>
  <si>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</si>
  <si>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</si>
  <si>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</si>
  <si>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</si>
  <si>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</si>
  <si>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</si>
  <si>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</si>
  <si>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</si>
  <si>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</si>
  <si>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</si>
  <si>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</si>
  <si>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</si>
  <si>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</si>
  <si>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</si>
  <si>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</si>
  <si>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</si>
  <si>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</si>
  <si>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</si>
  <si>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</si>
  <si>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</si>
  <si>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</si>
  <si>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</si>
  <si>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</si>
  <si>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</si>
  <si>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</si>
  <si>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</si>
  <si>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</si>
  <si>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</si>
  <si>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</si>
  <si>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</si>
  <si>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</si>
  <si>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</si>
  <si>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</si>
  <si>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</si>
  <si>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</si>
  <si>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</si>
  <si>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</si>
  <si>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</si>
  <si>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</si>
  <si>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</si>
  <si>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</si>
  <si>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</si>
  <si>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</si>
  <si>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</si>
  <si>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</si>
  <si>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</si>
  <si>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</si>
  <si>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</si>
  <si>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</si>
  <si>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</si>
  <si>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</si>
  <si>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</si>
  <si>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</si>
  <si>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</si>
  <si>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</si>
  <si>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</si>
  <si>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</si>
  <si>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</si>
  <si>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</si>
  <si>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</si>
  <si>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</si>
  <si>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</si>
  <si>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</si>
  <si>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</si>
  <si>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</si>
  <si>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</si>
  <si>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</si>
  <si>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</si>
  <si>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</si>
  <si>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</si>
  <si>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</si>
  <si>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</si>
  <si>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</si>
  <si>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</si>
  <si>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</si>
  <si>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</si>
  <si>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</si>
  <si>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</si>
  <si>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</si>
  <si>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</si>
  <si>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</si>
  <si>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</si>
  <si>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</si>
  <si>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</si>
  <si>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</si>
  <si>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</si>
  <si>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</si>
  <si>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</si>
  <si>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</si>
  <si>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</si>
  <si>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</si>
  <si>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</si>
  <si>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</si>
  <si>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</si>
  <si>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</si>
  <si>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</si>
  <si>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</si>
  <si>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</si>
  <si>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</si>
  <si>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</si>
  <si>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</si>
  <si>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</si>
  <si>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</si>
  <si>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</si>
  <si>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</si>
  <si>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</si>
  <si>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</si>
  <si>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</si>
  <si>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</si>
  <si>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</si>
  <si>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</si>
  <si>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</si>
  <si>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</si>
  <si>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</si>
  <si>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</si>
  <si>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</si>
  <si>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</si>
  <si>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</si>
  <si>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</si>
  <si>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</si>
  <si>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</si>
  <si>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</si>
  <si>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</si>
  <si>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</si>
  <si>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</si>
  <si>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</si>
  <si>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</si>
  <si>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</si>
  <si>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</si>
  <si>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</si>
  <si>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</si>
  <si>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</si>
  <si>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</si>
  <si>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</si>
  <si>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</si>
  <si>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</si>
  <si>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</si>
  <si>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</si>
  <si>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</si>
  <si>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</si>
  <si>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</si>
  <si>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</si>
  <si>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</si>
  <si>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</si>
  <si>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</si>
  <si>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</si>
  <si>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</si>
  <si>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</si>
  <si>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</si>
  <si>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</si>
  <si>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</si>
  <si>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</si>
  <si>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</si>
  <si>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</si>
  <si>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</si>
  <si>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</si>
  <si>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</si>
  <si>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</si>
  <si>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</si>
  <si>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</si>
  <si>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</si>
  <si>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</si>
  <si>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</si>
  <si>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</si>
  <si>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</si>
  <si>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</si>
  <si>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</si>
  <si>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</si>
  <si>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</si>
  <si>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</si>
  <si>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</si>
  <si>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</si>
  <si>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</si>
  <si>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</si>
  <si>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</si>
  <si>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</si>
  <si>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</si>
  <si>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</si>
  <si>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</si>
  <si>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</si>
  <si>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</si>
  <si>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</si>
  <si>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</si>
  <si>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</si>
  <si>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</si>
  <si>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</si>
  <si>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</si>
  <si>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</si>
  <si>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</si>
  <si>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</si>
  <si>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</si>
  <si>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</si>
  <si>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</si>
  <si>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</si>
  <si>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</si>
  <si>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</si>
  <si>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</si>
  <si>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</si>
  <si>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</si>
  <si>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</si>
  <si>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</si>
  <si>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</si>
  <si>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</si>
  <si>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</si>
  <si>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</si>
  <si>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</si>
  <si>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</si>
  <si>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</si>
  <si>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</si>
  <si>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</si>
  <si>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</si>
  <si>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</si>
  <si>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</si>
  <si>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</si>
  <si>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</si>
  <si>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</si>
  <si>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</si>
  <si>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</si>
  <si>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</si>
  <si>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</si>
  <si>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</si>
  <si>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</si>
  <si>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</si>
  <si>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</si>
  <si>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</si>
  <si>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</si>
  <si>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</si>
  <si>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</si>
  <si>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</si>
  <si>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</si>
  <si>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</si>
  <si>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</si>
  <si>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</si>
  <si>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</si>
  <si>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</si>
  <si>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</si>
  <si>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</si>
  <si>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</si>
  <si>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</si>
  <si>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</si>
  <si>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</si>
  <si>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</si>
  <si>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</si>
  <si>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</si>
  <si>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</si>
  <si>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</si>
  <si>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</si>
  <si>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</si>
  <si>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</si>
  <si>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</si>
  <si>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</si>
  <si>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</si>
  <si>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</si>
  <si>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</si>
  <si>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</si>
  <si>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</si>
  <si>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</si>
  <si>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</si>
  <si>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</si>
  <si>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</si>
  <si>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</si>
  <si>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</si>
  <si>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</si>
  <si>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</si>
  <si>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</si>
  <si>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</si>
  <si>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</si>
  <si>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</si>
  <si>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</si>
  <si>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</si>
  <si>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</si>
  <si>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</si>
  <si>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</si>
  <si>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</si>
  <si>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</si>
  <si>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</si>
  <si>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</si>
  <si>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</si>
  <si>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</si>
  <si>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</si>
  <si>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</si>
  <si>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</si>
  <si>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</si>
  <si>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</si>
  <si>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</si>
  <si>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</si>
  <si>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</si>
  <si>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</si>
  <si>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</si>
  <si>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</si>
  <si>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</si>
  <si>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</si>
  <si>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</si>
  <si>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</si>
  <si>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</si>
  <si>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</si>
  <si>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</si>
  <si>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</si>
  <si>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</si>
  <si>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</si>
  <si>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</si>
  <si>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</si>
  <si>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</si>
  <si>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</si>
  <si>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</si>
  <si>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</si>
  <si>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</si>
  <si>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</si>
  <si>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</si>
  <si>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</si>
  <si>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</si>
  <si>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</si>
  <si>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</si>
  <si>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</si>
  <si>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</si>
  <si>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</si>
  <si>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</si>
  <si>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</si>
  <si>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</si>
  <si>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</si>
  <si>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</si>
  <si>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</si>
  <si>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</si>
  <si>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</si>
  <si>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</si>
  <si>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</si>
  <si>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</si>
  <si>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</si>
  <si>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</si>
  <si>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</si>
  <si>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</si>
  <si>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</si>
  <si>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</si>
  <si>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</si>
  <si>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</si>
  <si>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</si>
  <si>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</si>
  <si>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</si>
  <si>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</si>
  <si>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</si>
  <si>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</si>
  <si>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</si>
  <si>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</si>
  <si>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</si>
  <si>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</si>
  <si>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</si>
  <si>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</si>
  <si>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</si>
  <si>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</si>
  <si>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</si>
  <si>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</si>
  <si>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</si>
  <si>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</si>
  <si>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</si>
  <si>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</si>
  <si>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</si>
  <si>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</si>
  <si>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</si>
  <si>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</si>
  <si>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</si>
  <si>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</si>
  <si>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</si>
  <si>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</si>
  <si>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</si>
  <si>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</si>
  <si>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</si>
  <si>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</si>
  <si>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</si>
  <si>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</si>
  <si>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</si>
  <si>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</si>
  <si>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</si>
  <si>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</si>
  <si>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</si>
  <si>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</si>
  <si>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</si>
  <si>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</si>
  <si>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</si>
  <si>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</si>
  <si>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</si>
  <si>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</si>
  <si>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</si>
  <si>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</si>
  <si>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</si>
  <si>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</si>
  <si>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</si>
  <si>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</si>
  <si>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</si>
  <si>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</si>
  <si>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</si>
  <si>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</si>
  <si>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</si>
  <si>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</si>
  <si>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</si>
  <si>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</si>
  <si>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</si>
  <si>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</si>
  <si>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</si>
  <si>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</si>
  <si>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</si>
  <si>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</si>
  <si>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</si>
  <si>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</si>
  <si>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</si>
  <si>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</si>
  <si>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</si>
  <si>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</si>
  <si>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</si>
  <si>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</si>
  <si>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</si>
  <si>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</si>
  <si>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</si>
  <si>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</si>
  <si>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</si>
  <si>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</si>
  <si>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</si>
  <si>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</si>
  <si>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</si>
  <si>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</si>
  <si>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</si>
  <si>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</si>
  <si>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</si>
  <si>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</si>
  <si>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</si>
  <si>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</si>
  <si>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</si>
  <si>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</si>
  <si>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</si>
  <si>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</si>
  <si>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</si>
  <si>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</si>
  <si>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</si>
  <si>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</si>
  <si>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</si>
  <si>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</si>
  <si>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</si>
  <si>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</si>
  <si>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</si>
  <si>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</si>
  <si>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</si>
  <si>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</si>
  <si>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</si>
  <si>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</si>
  <si>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</si>
  <si>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</si>
  <si>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</si>
  <si>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</si>
  <si>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</si>
  <si>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</si>
  <si>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</si>
  <si>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</si>
  <si>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</si>
  <si>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</si>
  <si>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</si>
  <si>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</si>
  <si>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</si>
  <si>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</si>
  <si>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</si>
  <si>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</si>
  <si>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</si>
  <si>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</si>
  <si>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</si>
  <si>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</si>
  <si>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</si>
  <si>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</si>
  <si>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</si>
  <si>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</si>
  <si>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</si>
  <si>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</si>
  <si>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</si>
  <si>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</si>
  <si>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</si>
  <si>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</si>
  <si>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</si>
  <si>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</si>
  <si>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</si>
  <si>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</si>
  <si>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</si>
  <si>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</si>
  <si>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</si>
  <si>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</si>
  <si>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</si>
  <si>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</si>
  <si>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</si>
  <si>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</si>
  <si>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</si>
  <si>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</si>
  <si>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</si>
  <si>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</si>
  <si>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</si>
  <si>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</si>
  <si>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</si>
  <si>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</si>
  <si>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</si>
  <si>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</si>
  <si>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</si>
  <si>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</si>
  <si>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</si>
  <si>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</si>
  <si>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</si>
  <si>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</si>
  <si>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</si>
  <si>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</si>
  <si>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</si>
  <si>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</si>
  <si>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</si>
  <si>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</si>
  <si>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</si>
  <si>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</si>
  <si>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</si>
  <si>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</si>
  <si>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</si>
  <si>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</si>
  <si>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</si>
  <si>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</si>
  <si>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</si>
  <si>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</si>
  <si>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</si>
  <si>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</si>
  <si>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</si>
  <si>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</si>
  <si>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</si>
  <si>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</si>
  <si>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</si>
  <si>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</si>
  <si>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</si>
  <si>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</si>
  <si>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</si>
  <si>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</si>
  <si>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</si>
  <si>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</si>
  <si>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</si>
  <si>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</si>
  <si>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</si>
  <si>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</si>
  <si>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</si>
  <si>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</si>
  <si>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</si>
  <si>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</si>
  <si>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</si>
  <si>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</si>
  <si>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</si>
  <si>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</si>
  <si>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</si>
  <si>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</si>
  <si>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</si>
  <si>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</si>
  <si>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</si>
  <si>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</si>
  <si>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</si>
  <si>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</si>
  <si>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</si>
  <si>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</si>
  <si>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</si>
  <si>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</si>
  <si>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</si>
  <si>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</si>
  <si>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</si>
  <si>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</si>
  <si>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</si>
  <si>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</si>
  <si>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</si>
  <si>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</si>
  <si>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</si>
  <si>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</si>
  <si>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</si>
  <si>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</si>
  <si>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</si>
  <si>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</si>
  <si>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</si>
  <si>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</si>
  <si>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</si>
  <si>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</si>
  <si>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</si>
  <si>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</si>
  <si>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</si>
  <si>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</si>
  <si>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</si>
  <si>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</si>
  <si>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</si>
  <si>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</si>
  <si>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</si>
  <si>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</si>
  <si>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</si>
  <si>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</si>
  <si>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</si>
  <si>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</si>
  <si>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</si>
  <si>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</si>
  <si>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</si>
  <si>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</si>
  <si>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</si>
  <si>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</si>
  <si>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</si>
  <si>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</si>
  <si>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</si>
  <si>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</si>
  <si>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</si>
  <si>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</si>
  <si>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</si>
  <si>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</si>
  <si>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</si>
  <si>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</si>
  <si>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</si>
  <si>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</si>
  <si>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</si>
  <si>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</si>
  <si>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</si>
  <si>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</si>
  <si>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</si>
  <si>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</si>
  <si>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</si>
  <si>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</si>
  <si>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</si>
  <si>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</si>
  <si>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</si>
  <si>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</si>
  <si>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</si>
  <si>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</si>
  <si>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</si>
  <si>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</si>
  <si>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</si>
  <si>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</si>
  <si>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</si>
  <si>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</si>
  <si>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</si>
  <si>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</si>
  <si>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</si>
  <si>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</si>
  <si>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</si>
  <si>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</si>
  <si>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</si>
  <si>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</si>
  <si>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</si>
  <si>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</si>
  <si>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</si>
  <si>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</si>
  <si>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</si>
  <si>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</si>
  <si>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</si>
  <si>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</si>
  <si>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</si>
  <si>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</si>
  <si>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</si>
  <si>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</si>
  <si>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</si>
  <si>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</si>
  <si>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</si>
  <si>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</si>
  <si>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</si>
  <si>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</si>
  <si>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</si>
  <si>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</si>
  <si>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</si>
  <si>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</si>
  <si>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</si>
  <si>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</si>
  <si>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</si>
  <si>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</si>
  <si>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</si>
  <si>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</si>
  <si>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</si>
  <si>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</si>
  <si>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</si>
  <si>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</si>
  <si>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</si>
  <si>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</si>
  <si>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</si>
  <si>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</si>
  <si>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</si>
  <si>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</si>
  <si>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</si>
  <si>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</si>
  <si>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</si>
  <si>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</si>
  <si>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</si>
  <si>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</si>
  <si>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</si>
  <si>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</si>
  <si>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</si>
  <si>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</si>
  <si>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</si>
  <si>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</si>
  <si>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</si>
  <si>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</si>
  <si>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</si>
  <si>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</si>
  <si>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</si>
  <si>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</si>
  <si>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</si>
  <si>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</si>
  <si>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</si>
  <si>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</si>
  <si>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</si>
  <si>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</si>
  <si>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</si>
  <si>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</si>
  <si>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</si>
  <si>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</si>
  <si>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</si>
  <si>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</si>
  <si>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</si>
  <si>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</si>
  <si>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</si>
  <si>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</si>
  <si>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</si>
  <si>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</si>
  <si>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</si>
  <si>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</si>
  <si>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</si>
  <si>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</si>
  <si>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</si>
  <si>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</si>
  <si>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</si>
  <si>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</si>
  <si>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</si>
  <si>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</si>
  <si>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</si>
  <si>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</si>
  <si>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</si>
  <si>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</si>
  <si>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</si>
  <si>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</si>
  <si>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</si>
  <si>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</si>
  <si>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</si>
  <si>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</si>
  <si>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</si>
  <si>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</si>
  <si>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</si>
  <si>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</si>
  <si>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</si>
  <si>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</si>
  <si>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</si>
  <si>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</si>
  <si>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</si>
  <si>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</si>
  <si>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</si>
  <si>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</si>
  <si>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</si>
  <si>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</si>
  <si>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</si>
  <si>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</si>
  <si>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</si>
  <si>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</si>
  <si>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</si>
  <si>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</si>
  <si>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</si>
  <si>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</si>
  <si>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</si>
  <si>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</si>
  <si>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</si>
  <si>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</si>
  <si>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</si>
  <si>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</si>
  <si>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</si>
  <si>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</si>
  <si>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</si>
  <si>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</si>
  <si>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</si>
  <si>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</si>
  <si>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</si>
  <si>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</si>
  <si>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</si>
  <si>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</si>
  <si>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</si>
  <si>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</si>
  <si>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</si>
  <si>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</si>
  <si>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</si>
  <si>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</si>
  <si>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</si>
  <si>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</si>
  <si>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</si>
  <si>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</si>
  <si>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</si>
  <si>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</si>
  <si>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</si>
  <si>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</si>
  <si>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</si>
  <si>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</si>
  <si>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</si>
  <si>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</si>
  <si>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</si>
  <si>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</si>
  <si>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</si>
  <si>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</si>
  <si>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</si>
  <si>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</si>
  <si>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</si>
  <si>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</si>
  <si>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</si>
  <si>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</si>
  <si>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</si>
  <si>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</si>
  <si>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</si>
  <si>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</si>
  <si>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</si>
  <si>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</si>
  <si>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</si>
  <si>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</si>
  <si>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</si>
  <si>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</si>
  <si>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</si>
  <si>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</si>
  <si>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</si>
  <si>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</si>
  <si>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</si>
  <si>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</si>
  <si>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</si>
  <si>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</si>
  <si>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</si>
  <si>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</si>
  <si>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</si>
  <si>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</si>
  <si>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</si>
  <si>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</si>
  <si>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</si>
  <si>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</si>
  <si>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</si>
  <si>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</si>
  <si>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</si>
  <si>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</si>
  <si>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</si>
  <si>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</si>
  <si>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</si>
  <si>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</si>
  <si>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</si>
  <si>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</si>
  <si>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</si>
  <si>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</si>
  <si>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</si>
  <si>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</si>
  <si>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</si>
  <si>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</si>
  <si>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</si>
  <si>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</si>
  <si>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</si>
  <si>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</si>
  <si>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</si>
  <si>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</si>
  <si>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</si>
  <si>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</si>
  <si>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</si>
  <si>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</si>
  <si>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</si>
  <si>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</si>
  <si>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</si>
  <si>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</si>
  <si>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</si>
  <si>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</si>
  <si>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</si>
  <si>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</si>
  <si>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</si>
  <si>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</si>
  <si>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</si>
  <si>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</si>
  <si>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</si>
  <si>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</si>
  <si>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</si>
  <si>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</si>
  <si>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</si>
  <si>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</si>
  <si>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</si>
  <si>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</si>
  <si>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</si>
  <si>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</si>
  <si>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</si>
  <si>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</si>
  <si>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</si>
  <si>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</si>
  <si>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</si>
  <si>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</si>
  <si>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</si>
  <si>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</si>
  <si>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</si>
  <si>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</si>
  <si>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</si>
  <si>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</si>
  <si>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</si>
  <si>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</si>
  <si>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</si>
  <si>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</si>
  <si>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</si>
  <si>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</si>
  <si>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</si>
  <si>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</si>
  <si>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</si>
  <si>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</si>
  <si>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</si>
  <si>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</si>
  <si>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</si>
  <si>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</si>
  <si>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</si>
  <si>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</si>
  <si>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</si>
  <si>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</si>
  <si>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</si>
  <si>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</si>
  <si>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</si>
  <si>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</si>
  <si>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</si>
  <si>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</si>
  <si>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</si>
  <si>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</si>
  <si>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</si>
  <si>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</si>
  <si>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</si>
  <si>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</si>
  <si>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</si>
  <si>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</si>
  <si>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</si>
  <si>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</si>
  <si>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</si>
  <si>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</si>
  <si>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</si>
  <si>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</si>
  <si>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</si>
  <si>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</si>
  <si>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</si>
  <si>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</si>
  <si>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</si>
  <si>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</si>
  <si>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</si>
  <si>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</si>
  <si>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</si>
  <si>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</si>
  <si>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</si>
  <si>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</si>
  <si>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</si>
  <si>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</si>
  <si>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</si>
  <si>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</si>
  <si>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</si>
  <si>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</si>
  <si>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</si>
  <si>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</si>
  <si>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</si>
  <si>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</si>
  <si>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</si>
  <si>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</si>
  <si>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</si>
  <si>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</si>
  <si>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</si>
  <si>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</si>
  <si>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</si>
  <si>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</si>
  <si>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</si>
  <si>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</si>
  <si>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</si>
  <si>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</si>
  <si>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</si>
  <si>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</si>
  <si>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</si>
  <si>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</si>
  <si>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</si>
  <si>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</si>
  <si>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</si>
  <si>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</si>
  <si>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</si>
  <si>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</si>
  <si>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</si>
  <si>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</si>
  <si>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</si>
  <si>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</si>
  <si>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</si>
  <si>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</si>
  <si>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</si>
  <si>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</si>
  <si>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</si>
  <si>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</si>
  <si>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</si>
  <si>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</si>
  <si>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</si>
  <si>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</si>
  <si>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</si>
  <si>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</si>
  <si>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</si>
  <si>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</si>
  <si>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</si>
  <si>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</si>
  <si>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</si>
  <si>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</si>
  <si>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</si>
  <si>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</si>
  <si>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</si>
  <si>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</si>
  <si>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</si>
  <si>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</si>
  <si>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</si>
  <si>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</si>
  <si>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</si>
  <si>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</si>
  <si>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</si>
  <si>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</si>
  <si>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</si>
  <si>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</si>
  <si>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</si>
  <si>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</si>
  <si>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</si>
  <si>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</si>
  <si>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</si>
  <si>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</si>
  <si>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</si>
  <si>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</si>
  <si>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</si>
  <si>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</si>
  <si>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</si>
  <si>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</si>
  <si>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</si>
  <si>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</si>
  <si>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</si>
  <si>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</si>
  <si>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</si>
  <si>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</si>
  <si>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</si>
  <si>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</si>
  <si>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</si>
  <si>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</si>
  <si>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</si>
  <si>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</si>
  <si>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</si>
  <si>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</si>
  <si>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</si>
  <si>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</si>
  <si>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</si>
  <si>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</si>
  <si>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</si>
  <si>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</si>
  <si>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</si>
  <si>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</si>
  <si>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</si>
  <si>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</si>
  <si>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</si>
  <si>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</si>
  <si>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</si>
  <si>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</si>
  <si>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</si>
  <si>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</si>
  <si>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</si>
  <si>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</si>
  <si>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</si>
  <si>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</si>
  <si>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</si>
  <si>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</si>
  <si>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</si>
  <si>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</si>
  <si>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</si>
  <si>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</si>
  <si>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</si>
  <si>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</si>
  <si>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</si>
  <si>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</si>
  <si>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</si>
  <si>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</si>
  <si>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</si>
  <si>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</si>
  <si>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</si>
  <si>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</si>
  <si>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</si>
  <si>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</si>
  <si>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</si>
  <si>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</si>
  <si>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</si>
  <si>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</si>
  <si>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</si>
  <si>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</si>
  <si>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</si>
  <si>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</si>
  <si>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</si>
  <si>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</si>
  <si>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</si>
  <si>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</si>
  <si>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</si>
  <si>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</si>
  <si>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</si>
  <si>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</si>
  <si>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</si>
  <si>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</si>
  <si>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</si>
  <si>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</si>
  <si>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</si>
  <si>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</si>
  <si>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</si>
  <si>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</si>
  <si>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</si>
  <si>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</si>
  <si>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</si>
  <si>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</si>
  <si>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</si>
  <si>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</si>
  <si>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</si>
  <si>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</si>
  <si>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</si>
  <si>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</si>
  <si>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</si>
  <si>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</si>
  <si>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</si>
  <si>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</si>
  <si>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</si>
  <si>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</si>
  <si>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</si>
  <si>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</si>
  <si>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</si>
  <si>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</si>
  <si>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</si>
  <si>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</si>
  <si>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</si>
  <si>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</si>
  <si>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</si>
  <si>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</si>
  <si>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</si>
  <si>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</si>
  <si>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</si>
  <si>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</si>
  <si>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</si>
  <si>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</si>
  <si>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</si>
  <si>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</si>
  <si>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</si>
  <si>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</si>
  <si>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</si>
  <si>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</si>
  <si>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</si>
  <si>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</si>
  <si>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</si>
  <si>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</si>
  <si>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</si>
  <si>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</si>
  <si>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</si>
  <si>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</si>
  <si>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</si>
  <si>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</si>
  <si>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</si>
  <si>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</si>
  <si>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</si>
  <si>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</si>
  <si>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</si>
  <si>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</si>
  <si>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</si>
  <si>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</si>
  <si>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</si>
  <si>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</si>
  <si>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</si>
  <si>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</si>
  <si>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</si>
  <si>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</si>
  <si>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</si>
  <si>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</si>
  <si>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</si>
  <si>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</si>
  <si>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</si>
  <si>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</si>
  <si>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</si>
  <si>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</si>
  <si>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</si>
  <si>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</si>
  <si>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</si>
  <si>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</si>
  <si>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</si>
  <si>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</si>
  <si>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</si>
  <si>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</si>
  <si>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</si>
  <si>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</si>
  <si>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</si>
  <si>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</si>
  <si>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</si>
  <si>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</si>
  <si>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</si>
  <si>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</si>
  <si>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</si>
  <si>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</si>
  <si>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</si>
  <si>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</si>
  <si>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</si>
  <si>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</si>
  <si>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</si>
  <si>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</si>
  <si>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</si>
  <si>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</si>
  <si>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</si>
  <si>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</si>
  <si>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</si>
  <si>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</si>
  <si>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</si>
  <si>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</si>
  <si>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</si>
  <si>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</si>
  <si>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</si>
  <si>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</si>
  <si>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</si>
  <si>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</si>
  <si>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</si>
  <si>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</si>
  <si>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</si>
  <si>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</si>
  <si>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</si>
  <si>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</si>
  <si>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</si>
  <si>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</si>
  <si>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</si>
  <si>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</si>
  <si>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</si>
  <si>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</si>
  <si>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</si>
  <si>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</si>
  <si>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</si>
  <si>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</si>
  <si>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</si>
  <si>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</si>
  <si>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</si>
  <si>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</si>
  <si>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</si>
  <si>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</si>
  <si>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</si>
  <si>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</si>
  <si>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</si>
  <si>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</si>
  <si>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</si>
  <si>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</si>
  <si>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</si>
  <si>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</si>
  <si>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</si>
  <si>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</si>
  <si>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</si>
  <si>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</si>
  <si>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</si>
  <si>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</si>
  <si>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</si>
  <si>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</si>
  <si>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</si>
  <si>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</si>
  <si>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</si>
  <si>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</si>
  <si>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</si>
  <si>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</si>
  <si>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</si>
  <si>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</si>
  <si>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</si>
  <si>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</si>
  <si>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</si>
  <si>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</si>
  <si>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</si>
  <si>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</si>
  <si>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</si>
  <si>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</si>
  <si>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</si>
  <si>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</si>
  <si>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</si>
  <si>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</si>
  <si>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</si>
  <si>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</si>
  <si>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</si>
  <si>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</si>
  <si>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</si>
  <si>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</si>
  <si>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</si>
  <si>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</si>
  <si>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</si>
  <si>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</si>
  <si>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</si>
  <si>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</si>
  <si>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</si>
  <si>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</si>
  <si>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</si>
  <si>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</si>
  <si>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</si>
  <si>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</si>
  <si>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</si>
  <si>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</si>
  <si>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</si>
  <si>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</si>
  <si>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</si>
  <si>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</si>
  <si>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</si>
  <si>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</si>
  <si>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</si>
  <si>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</si>
  <si>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</si>
  <si>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</si>
  <si>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</si>
  <si>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</si>
  <si>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</si>
  <si>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</si>
  <si>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</si>
  <si>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</si>
  <si>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</si>
  <si>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</si>
  <si>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</si>
  <si>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</si>
  <si>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</si>
  <si>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</si>
  <si>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</si>
  <si>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</si>
  <si>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</si>
  <si>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</si>
  <si>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</si>
  <si>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</si>
  <si>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</si>
  <si>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</si>
  <si>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</si>
  <si>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</si>
  <si>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</si>
  <si>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</si>
  <si>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</si>
  <si>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</si>
  <si>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</si>
  <si>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</si>
  <si>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</si>
  <si>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</si>
  <si>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</si>
  <si>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</si>
  <si>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</si>
  <si>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</si>
  <si>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</si>
  <si>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</si>
  <si>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</si>
  <si>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</si>
  <si>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</si>
  <si>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</si>
  <si>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</si>
  <si>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</si>
  <si>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</si>
  <si>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</si>
  <si>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</si>
  <si>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</si>
  <si>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</si>
  <si>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</si>
  <si>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</si>
  <si>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</si>
  <si>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</si>
  <si>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</si>
  <si>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</si>
  <si>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</si>
  <si>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</si>
  <si>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</si>
  <si>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</si>
  <si>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</si>
  <si>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</si>
  <si>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</si>
  <si>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</si>
  <si>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</si>
  <si>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</si>
  <si>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</si>
  <si>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</si>
  <si>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</si>
  <si>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</si>
  <si>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</si>
  <si>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</si>
  <si>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</si>
  <si>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</si>
  <si>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</si>
  <si>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</si>
  <si>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</si>
  <si>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</si>
  <si>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</si>
  <si>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</si>
  <si>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</si>
  <si>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</si>
  <si>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</si>
  <si>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</si>
  <si>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</si>
  <si>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</si>
  <si>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</si>
  <si>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</si>
  <si>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</si>
  <si>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</si>
  <si>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</si>
  <si>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</si>
  <si>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</si>
  <si>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</si>
  <si>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</si>
  <si>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</si>
  <si>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</si>
  <si>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</si>
  <si>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</si>
  <si>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</si>
  <si>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</si>
  <si>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</si>
  <si>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</si>
  <si>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</si>
  <si>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</si>
  <si>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</si>
  <si>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</si>
  <si>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</si>
  <si>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</si>
  <si>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</si>
  <si>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</si>
  <si>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</si>
  <si>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</si>
  <si>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</si>
  <si>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</si>
  <si>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</si>
  <si>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</si>
  <si>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</si>
  <si>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</si>
  <si>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</si>
  <si>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</si>
  <si>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</si>
  <si>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</si>
  <si>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</si>
  <si>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</si>
  <si>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</si>
  <si>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</si>
  <si>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</si>
  <si>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</si>
  <si>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</si>
  <si>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</si>
  <si>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</si>
  <si>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</si>
  <si>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</si>
  <si>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</si>
  <si>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</si>
  <si>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</si>
  <si>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</si>
  <si>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</si>
  <si>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</si>
  <si>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</si>
  <si>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</si>
  <si>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</si>
  <si>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</si>
  <si>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</si>
  <si>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</si>
  <si>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</si>
  <si>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</si>
  <si>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</si>
  <si>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</si>
  <si>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</si>
  <si>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</si>
  <si>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</si>
  <si>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</si>
  <si>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</si>
  <si>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</si>
  <si>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</si>
  <si>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</si>
  <si>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</si>
  <si>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</si>
  <si>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</si>
  <si>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</si>
  <si>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</si>
  <si>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</si>
  <si>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</si>
  <si>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</si>
  <si>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</si>
  <si>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</si>
  <si>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</si>
  <si>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</si>
  <si>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</si>
  <si>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</si>
  <si>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</si>
  <si>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</si>
  <si>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</si>
  <si>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</si>
  <si>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</si>
  <si>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</si>
  <si>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</si>
  <si>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</si>
  <si>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</si>
  <si>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</si>
  <si>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</si>
  <si>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</si>
  <si>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</si>
  <si>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</si>
  <si>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</si>
  <si>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</si>
  <si>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</si>
  <si>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</si>
  <si>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</si>
  <si>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</si>
  <si>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</si>
  <si>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</si>
  <si>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</si>
  <si>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</si>
  <si>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</si>
  <si>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</si>
  <si>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</si>
  <si>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</si>
  <si>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</si>
  <si>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</si>
  <si>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</si>
  <si>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</si>
  <si>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</si>
  <si>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</si>
  <si>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</si>
  <si>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</si>
  <si>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</si>
  <si>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</si>
  <si>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</si>
  <si>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</si>
  <si>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</si>
  <si>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</si>
  <si>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</si>
  <si>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</si>
  <si>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</si>
  <si>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</si>
  <si>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</si>
  <si>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</si>
  <si>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</si>
  <si>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</si>
  <si>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</si>
  <si>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</si>
  <si>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</si>
  <si>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</si>
  <si>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</si>
  <si>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</si>
  <si>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</si>
  <si>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</si>
  <si>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</si>
  <si>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</si>
  <si>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</si>
  <si>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</si>
  <si>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</si>
  <si>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</si>
  <si>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</si>
  <si>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</si>
  <si>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</si>
  <si>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</si>
  <si>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</si>
  <si>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</si>
  <si>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</si>
  <si>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</si>
  <si>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</si>
  <si>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</si>
  <si>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</si>
  <si>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</si>
  <si>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</si>
  <si>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</si>
  <si>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</si>
  <si>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</si>
  <si>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</si>
  <si>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</si>
  <si>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</si>
  <si>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</si>
  <si>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</si>
  <si>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</si>
  <si>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</si>
  <si>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</si>
  <si>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</si>
  <si>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</si>
  <si>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</si>
  <si>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</si>
  <si>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</si>
  <si>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</si>
  <si>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</si>
  <si>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</si>
  <si>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</si>
  <si>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</si>
  <si>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</si>
  <si>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</si>
  <si>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</si>
  <si>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</si>
  <si>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</si>
  <si>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</si>
  <si>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</si>
  <si>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</si>
  <si>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</si>
  <si>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</si>
  <si>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</si>
  <si>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</si>
  <si>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</si>
  <si>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</si>
  <si>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</si>
  <si>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</si>
  <si>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</si>
  <si>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</si>
  <si>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</si>
  <si>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</si>
  <si>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</si>
  <si>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</si>
  <si>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</si>
  <si>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</si>
  <si>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</si>
  <si>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</si>
  <si>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</si>
  <si>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</si>
  <si>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</si>
  <si>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</si>
  <si>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</si>
  <si>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</si>
  <si>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</si>
  <si>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</si>
  <si>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</si>
  <si>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</si>
  <si>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</si>
  <si>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</si>
  <si>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</si>
  <si>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</si>
  <si>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</si>
  <si>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</si>
  <si>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</si>
  <si>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</si>
  <si>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</si>
  <si>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</si>
  <si>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</si>
  <si>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</si>
  <si>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</si>
  <si>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</si>
  <si>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</si>
  <si>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</si>
  <si>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</si>
  <si>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</si>
  <si>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</si>
  <si>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</si>
  <si>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</si>
  <si>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</si>
  <si>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</si>
  <si>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</si>
  <si>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</si>
  <si>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</si>
  <si>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</si>
  <si>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</si>
  <si>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</si>
  <si>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</si>
  <si>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</si>
  <si>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</si>
  <si>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</si>
  <si>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</si>
  <si>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</si>
  <si>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</si>
  <si>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</si>
  <si>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</si>
  <si>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</si>
  <si>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</si>
  <si>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</si>
  <si>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</si>
  <si>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</si>
  <si>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</si>
  <si>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</si>
  <si>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</si>
  <si>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</si>
  <si>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</si>
  <si>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</si>
  <si>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</si>
  <si>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</si>
  <si>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</si>
  <si>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</si>
  <si>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</si>
  <si>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</si>
  <si>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</si>
  <si>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</si>
  <si>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</si>
  <si>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</si>
  <si>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</si>
  <si>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</si>
  <si>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</si>
  <si>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</si>
  <si>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</si>
  <si>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</si>
  <si>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</si>
  <si>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</si>
  <si>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</si>
  <si>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</si>
  <si>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</si>
  <si>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</si>
  <si>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</si>
  <si>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</si>
  <si>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</si>
  <si>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</si>
  <si>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</si>
  <si>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</si>
  <si>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</si>
  <si>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</si>
  <si>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</si>
  <si>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</si>
  <si>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</si>
  <si>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</si>
  <si>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</si>
  <si>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</si>
  <si>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</si>
  <si>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</si>
  <si>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</si>
  <si>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</si>
  <si>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</si>
  <si>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</si>
  <si>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</si>
  <si>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</si>
  <si>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</si>
  <si>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</si>
  <si>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</si>
  <si>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</si>
  <si>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</si>
  <si>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</si>
  <si>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</si>
  <si>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</si>
  <si>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</si>
  <si>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</si>
  <si>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</si>
  <si>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</si>
  <si>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</si>
  <si>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</si>
  <si>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</si>
  <si>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</si>
  <si>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</si>
  <si>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</si>
  <si>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</si>
  <si>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</si>
  <si>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</si>
  <si>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</si>
  <si>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</si>
  <si>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</si>
  <si>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</si>
  <si>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</si>
  <si>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</si>
  <si>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</si>
  <si>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</si>
  <si>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</si>
  <si>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</si>
  <si>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</si>
  <si>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</si>
  <si>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</si>
  <si>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</si>
  <si>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</si>
  <si>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</si>
  <si>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</si>
  <si>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</si>
  <si>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</si>
  <si>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</si>
  <si>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</si>
  <si>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</si>
  <si>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</si>
  <si>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</si>
  <si>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</si>
  <si>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</si>
  <si>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</si>
  <si>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</si>
  <si>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</si>
  <si>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</si>
  <si>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</si>
  <si>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</si>
  <si>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</si>
  <si>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</si>
  <si>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</si>
  <si>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</si>
  <si>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</si>
  <si>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</si>
  <si>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</si>
  <si>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</si>
  <si>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</si>
  <si>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</si>
  <si>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</si>
  <si>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</si>
  <si>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</si>
  <si>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</si>
  <si>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</si>
  <si>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</si>
  <si>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</si>
  <si>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</si>
  <si>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</si>
  <si>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</si>
  <si>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</si>
  <si>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</si>
  <si>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</si>
  <si>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</si>
  <si>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</si>
  <si>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</si>
  <si>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</si>
  <si>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</si>
  <si>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</si>
  <si>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</si>
  <si>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</si>
  <si>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</si>
  <si>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</si>
  <si>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</si>
  <si>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</si>
  <si>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</si>
  <si>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</si>
  <si>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</si>
  <si>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</si>
  <si>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</si>
  <si>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</si>
  <si>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</si>
  <si>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</si>
  <si>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</si>
  <si>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</si>
  <si>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</si>
  <si>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</si>
  <si>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</si>
  <si>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</si>
  <si>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</si>
  <si>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</si>
  <si>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</si>
  <si>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</si>
  <si>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</si>
  <si>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</si>
  <si>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</si>
  <si>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</si>
  <si>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</si>
  <si>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</si>
  <si>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</si>
  <si>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</si>
  <si>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</si>
  <si>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</si>
  <si>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</si>
  <si>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</si>
  <si>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</si>
  <si>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</si>
  <si>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</si>
  <si>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</si>
  <si>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</si>
  <si>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</si>
  <si>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</si>
  <si>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</si>
  <si>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</si>
  <si>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</si>
  <si>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</si>
  <si>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</si>
  <si>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</si>
  <si>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</si>
  <si>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</si>
  <si>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</si>
  <si>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</si>
  <si>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</si>
  <si>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</si>
  <si>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</si>
  <si>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</si>
  <si>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</si>
  <si>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</si>
  <si>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</si>
  <si>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</si>
  <si>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</si>
  <si>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</si>
  <si>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</si>
  <si>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</si>
  <si>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</si>
  <si>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</si>
  <si>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</si>
  <si>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</si>
  <si>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</si>
  <si>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</si>
  <si>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</si>
  <si>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</si>
  <si>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</si>
  <si>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</si>
  <si>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</si>
  <si>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</si>
  <si>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</si>
  <si>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</si>
  <si>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</si>
  <si>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</si>
  <si>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</si>
  <si>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</si>
  <si>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</si>
  <si>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</si>
  <si>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</si>
  <si>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</si>
  <si>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</si>
  <si>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</si>
  <si>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</si>
  <si>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</si>
  <si>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</si>
  <si>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</si>
  <si>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</si>
  <si>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</si>
  <si>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</si>
  <si>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</si>
  <si>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</si>
  <si>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</si>
  <si>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</si>
  <si>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</si>
  <si>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</si>
  <si>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</si>
  <si>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</si>
  <si>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</si>
  <si>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</si>
  <si>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</si>
  <si>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</si>
  <si>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</si>
  <si>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</si>
  <si>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</si>
  <si>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</si>
  <si>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</si>
  <si>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</si>
  <si>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</si>
  <si>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</si>
  <si>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</si>
  <si>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</si>
  <si>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</si>
  <si>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</si>
  <si>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</si>
  <si>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</si>
  <si>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</si>
  <si>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</si>
  <si>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</si>
  <si>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</si>
  <si>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</si>
  <si>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</si>
  <si>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</si>
  <si>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</si>
  <si>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</si>
  <si>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</si>
  <si>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</si>
  <si>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</si>
  <si>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</si>
  <si>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</si>
  <si>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</si>
  <si>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</si>
  <si>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</si>
  <si>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</si>
  <si>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</si>
  <si>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</si>
  <si>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</si>
  <si>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</si>
  <si>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</si>
  <si>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</si>
  <si>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</si>
  <si>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</si>
  <si>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</si>
  <si>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</si>
  <si>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</si>
  <si>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</si>
  <si>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</si>
  <si>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</si>
  <si>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</si>
  <si>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</si>
  <si>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</si>
  <si>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</si>
  <si>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</si>
  <si>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</si>
  <si>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</si>
  <si>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</si>
  <si>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</si>
  <si>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</si>
  <si>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</si>
  <si>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</si>
  <si>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</si>
  <si>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</si>
  <si>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</si>
  <si>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</si>
  <si>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</si>
  <si>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</si>
  <si>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</si>
  <si>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</si>
  <si>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</si>
  <si>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</si>
  <si>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</si>
  <si>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</si>
  <si>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</si>
  <si>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</si>
  <si>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</si>
  <si>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</si>
  <si>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</si>
  <si>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</si>
  <si>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</si>
  <si>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</si>
  <si>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</si>
  <si>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</si>
  <si>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</si>
  <si>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</si>
  <si>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</si>
  <si>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</si>
  <si>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</si>
  <si>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</si>
  <si>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</si>
  <si>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</si>
  <si>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</si>
  <si>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</si>
  <si>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</si>
  <si>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</si>
  <si>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</si>
  <si>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</si>
  <si>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</si>
  <si>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</si>
  <si>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</si>
  <si>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</si>
  <si>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</si>
  <si>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</si>
  <si>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</si>
  <si>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</si>
  <si>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</si>
  <si>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</si>
  <si>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</si>
  <si>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</si>
  <si>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</si>
  <si>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</si>
  <si>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</si>
  <si>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</si>
  <si>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</si>
  <si>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</si>
  <si>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</si>
  <si>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</si>
  <si>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</si>
  <si>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</si>
  <si>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</si>
  <si>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</si>
  <si>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</si>
  <si>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</si>
  <si>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</si>
  <si>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</si>
  <si>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</si>
  <si>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</si>
  <si>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</si>
  <si>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</si>
  <si>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</si>
  <si>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</si>
  <si>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</si>
  <si>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</si>
  <si>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</si>
  <si>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</si>
  <si>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</si>
  <si>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</si>
  <si>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</si>
  <si>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</si>
  <si>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</si>
  <si>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</si>
  <si>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</si>
  <si>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</si>
  <si>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</si>
  <si>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</si>
  <si>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</si>
  <si>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</si>
  <si>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</si>
  <si>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</si>
  <si>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</si>
  <si>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</si>
  <si>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</si>
  <si>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</si>
  <si>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</si>
  <si>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</si>
  <si>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</si>
  <si>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</si>
  <si>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</si>
  <si>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</si>
  <si>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</si>
  <si>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</si>
  <si>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</si>
  <si>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</si>
  <si>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</si>
  <si>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</si>
  <si>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</si>
  <si>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</si>
  <si>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</si>
  <si>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</si>
  <si>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</si>
  <si>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</si>
  <si>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</si>
  <si>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</si>
  <si>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</si>
  <si>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</si>
  <si>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</si>
  <si>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</si>
  <si>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</si>
  <si>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</si>
  <si>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</si>
  <si>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</si>
  <si>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</si>
  <si>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</si>
  <si>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</si>
  <si>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</si>
  <si>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</si>
  <si>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</si>
  <si>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</si>
  <si>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</si>
  <si>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</si>
  <si>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</si>
  <si>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</si>
  <si>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</si>
  <si>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</si>
  <si>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</si>
  <si>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</si>
  <si>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</si>
  <si>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</si>
  <si>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</si>
  <si>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</si>
  <si>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</si>
  <si>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</si>
  <si>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</si>
  <si>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</si>
  <si>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</si>
  <si>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</si>
  <si>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</si>
  <si>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</si>
  <si>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</si>
  <si>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</si>
  <si>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</si>
  <si>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</si>
  <si>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</si>
  <si>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</si>
  <si>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</si>
  <si>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</si>
  <si>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</si>
  <si>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</si>
  <si>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</si>
  <si>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</si>
  <si>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</si>
  <si>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</si>
  <si>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</si>
  <si>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</si>
  <si>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</si>
  <si>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</si>
  <si>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</si>
  <si>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</si>
  <si>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</si>
  <si>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</si>
  <si>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</si>
  <si>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</si>
  <si>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</si>
  <si>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</si>
  <si>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</si>
  <si>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</si>
  <si>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</si>
  <si>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</si>
  <si>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</si>
  <si>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</si>
  <si>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</si>
  <si>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</si>
  <si>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</si>
  <si>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</si>
  <si>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</si>
  <si>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</si>
  <si>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</si>
  <si>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</si>
  <si>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</si>
  <si>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</si>
  <si>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</si>
  <si>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</si>
  <si>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</si>
  <si>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</si>
  <si>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</si>
  <si>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</si>
  <si>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</si>
  <si>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</si>
  <si>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</si>
  <si>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</si>
  <si>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</si>
  <si>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</si>
  <si>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</si>
  <si>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</si>
  <si>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</si>
  <si>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</si>
  <si>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</si>
  <si>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</si>
  <si>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</si>
  <si>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</si>
  <si>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</si>
  <si>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</si>
  <si>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</si>
  <si>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</si>
  <si>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</si>
  <si>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</si>
  <si>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</si>
  <si>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</si>
  <si>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</si>
  <si>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</si>
  <si>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</si>
  <si>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</si>
  <si>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</si>
  <si>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</si>
  <si>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</si>
  <si>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</si>
  <si>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</si>
  <si>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</si>
  <si>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</si>
  <si>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</si>
  <si>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</si>
  <si>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</si>
  <si>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</si>
  <si>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</si>
  <si>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</si>
  <si>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</si>
  <si>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</si>
  <si>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</si>
  <si>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</si>
  <si>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</si>
  <si>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</si>
  <si>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</si>
  <si>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</si>
  <si>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</si>
  <si>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</si>
  <si>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</si>
  <si>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</si>
  <si>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</si>
  <si>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</si>
  <si>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</si>
  <si>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</si>
  <si>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</si>
  <si>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</si>
  <si>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</si>
  <si>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</si>
  <si>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</si>
  <si>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</si>
  <si>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</si>
  <si>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</si>
  <si>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</si>
  <si>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</si>
  <si>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</si>
  <si>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</si>
  <si>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</si>
  <si>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</si>
  <si>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</si>
  <si>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</si>
  <si>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</si>
  <si>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</si>
  <si>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</si>
  <si>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</si>
  <si>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</si>
  <si>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</si>
  <si>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</si>
  <si>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</si>
  <si>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</si>
  <si>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</si>
  <si>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</si>
  <si>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</si>
  <si>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</si>
  <si>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</si>
  <si>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</si>
  <si>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</si>
  <si>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</si>
  <si>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</si>
  <si>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</si>
  <si>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</si>
  <si>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</si>
  <si>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</si>
  <si>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</si>
  <si>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</si>
  <si>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</si>
  <si>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</si>
  <si>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</si>
  <si>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</si>
  <si>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</si>
  <si>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</si>
  <si>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</si>
  <si>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</si>
  <si>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</si>
  <si>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</si>
  <si>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</si>
  <si>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</si>
  <si>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</si>
  <si>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</si>
  <si>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</si>
  <si>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</si>
  <si>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</si>
  <si>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</si>
  <si>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</si>
  <si>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</si>
  <si>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</si>
  <si>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</si>
  <si>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</si>
  <si>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</si>
  <si>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</si>
  <si>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</si>
  <si>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</si>
  <si>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</si>
  <si>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</si>
  <si>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</si>
  <si>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</si>
  <si>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</si>
  <si>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</si>
  <si>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</si>
  <si>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</si>
  <si>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</si>
  <si>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</si>
  <si>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</si>
  <si>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</si>
  <si>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</si>
  <si>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</si>
  <si>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</si>
  <si>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</si>
  <si>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</si>
  <si>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</si>
  <si>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</si>
  <si>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</si>
  <si>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</si>
  <si>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</si>
  <si>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</si>
  <si>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</si>
  <si>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</si>
  <si>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</si>
  <si>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</si>
  <si>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</si>
  <si>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</si>
  <si>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</si>
  <si>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</si>
  <si>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</si>
  <si>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</si>
  <si>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</si>
  <si>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</si>
  <si>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</si>
  <si>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</si>
  <si>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</si>
  <si>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</si>
  <si>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</si>
  <si>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</si>
  <si>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</si>
  <si>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</si>
  <si>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</si>
  <si>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</si>
  <si>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</si>
  <si>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</si>
  <si>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</si>
  <si>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</si>
  <si>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</si>
  <si>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</si>
  <si>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</si>
  <si>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</si>
  <si>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</si>
  <si>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</si>
  <si>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</si>
  <si>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</si>
  <si>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</si>
  <si>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</si>
  <si>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</si>
  <si>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</si>
  <si>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</si>
  <si>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</si>
  <si>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</si>
  <si>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</si>
  <si>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</si>
  <si>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</si>
  <si>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</si>
  <si>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</si>
  <si>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</si>
  <si>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</si>
  <si>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</si>
  <si>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</si>
  <si>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</si>
  <si>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</si>
  <si>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</si>
  <si>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</si>
  <si>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</si>
  <si>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</si>
  <si>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</si>
  <si>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</si>
  <si>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</si>
  <si>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</si>
  <si>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</si>
  <si>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</si>
  <si>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</si>
  <si>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</si>
  <si>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</si>
  <si>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</si>
  <si>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</si>
  <si>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</si>
  <si>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</si>
  <si>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</si>
  <si>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</si>
  <si>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</si>
  <si>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</si>
  <si>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</si>
  <si>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</si>
  <si>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</si>
  <si>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</si>
  <si>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</si>
  <si>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</si>
  <si>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</si>
  <si>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</si>
  <si>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</si>
  <si>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</si>
  <si>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</si>
  <si>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</si>
  <si>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</si>
  <si>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</si>
  <si>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</si>
  <si>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</si>
  <si>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</si>
  <si>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</si>
  <si>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</si>
  <si>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</si>
  <si>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</si>
  <si>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</si>
  <si>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</si>
  <si>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</si>
  <si>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</si>
  <si>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</si>
  <si>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</si>
  <si>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</si>
  <si>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</si>
  <si>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</si>
  <si>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</si>
  <si>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</si>
  <si>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</si>
  <si>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</si>
  <si>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</si>
  <si>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</si>
  <si>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</si>
  <si>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</si>
  <si>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</si>
  <si>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</si>
  <si>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</si>
  <si>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</si>
  <si>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</si>
  <si>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</si>
  <si>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</si>
  <si>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</si>
  <si>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</si>
  <si>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</si>
  <si>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</si>
  <si>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</si>
  <si>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</si>
  <si>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</si>
  <si>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</si>
  <si>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</si>
  <si>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</si>
  <si>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</si>
  <si>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</si>
  <si>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</si>
  <si>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</si>
  <si>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</si>
  <si>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</si>
  <si>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</si>
  <si>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</si>
  <si>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</si>
  <si>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</si>
  <si>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</si>
  <si>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</si>
  <si>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</si>
  <si>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</si>
  <si>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</si>
  <si>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</si>
  <si>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</si>
  <si>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</si>
  <si>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</si>
  <si>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</si>
  <si>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</si>
  <si>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</si>
  <si>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</si>
  <si>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</si>
  <si>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</si>
  <si>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</si>
  <si>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</si>
  <si>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</si>
  <si>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</si>
  <si>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</si>
  <si>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</si>
  <si>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</si>
  <si>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</si>
  <si>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</si>
  <si>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</si>
  <si>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</si>
  <si>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</si>
  <si>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</si>
  <si>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</si>
  <si>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</si>
  <si>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</si>
  <si>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</si>
  <si>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</si>
  <si>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</si>
  <si>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</si>
  <si>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</si>
  <si>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</si>
  <si>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</si>
  <si>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</si>
  <si>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</si>
  <si>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</si>
  <si>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</si>
  <si>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</si>
  <si>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</si>
  <si>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</si>
  <si>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</si>
  <si>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</si>
  <si>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</si>
  <si>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</si>
  <si>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</si>
  <si>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</si>
  <si>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</si>
  <si>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</si>
  <si>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</si>
  <si>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</si>
  <si>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</si>
  <si>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</si>
  <si>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</si>
  <si>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</si>
  <si>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</si>
  <si>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</si>
  <si>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</si>
  <si>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</si>
  <si>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</si>
  <si>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</si>
  <si>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</si>
  <si>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</si>
  <si>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</si>
  <si>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</si>
  <si>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</si>
  <si>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</si>
  <si>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</si>
  <si>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</si>
  <si>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</si>
  <si>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</si>
  <si>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</si>
  <si>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</si>
  <si>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</si>
  <si>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</si>
  <si>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</si>
  <si>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</si>
  <si>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</si>
  <si>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</si>
  <si>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</si>
  <si>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</si>
  <si>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</si>
  <si>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</si>
  <si>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</si>
  <si>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</si>
  <si>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</si>
  <si>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</si>
  <si>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</si>
  <si>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</si>
  <si>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</si>
  <si>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</si>
  <si>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</si>
  <si>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</si>
  <si>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</si>
  <si>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</si>
  <si>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</si>
  <si>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</si>
  <si>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</si>
  <si>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</si>
  <si>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</si>
  <si>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</si>
  <si>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</si>
  <si>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</si>
  <si>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</si>
  <si>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</si>
  <si>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</si>
  <si>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</si>
  <si>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</si>
  <si>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</si>
  <si>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</si>
  <si>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</si>
  <si>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</si>
  <si>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</si>
  <si>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</si>
  <si>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</si>
  <si>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</si>
  <si>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</si>
  <si>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</si>
  <si>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</si>
  <si>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</si>
  <si>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</si>
  <si>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</si>
  <si>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</si>
  <si>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</si>
  <si>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</si>
  <si>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</si>
  <si>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</si>
  <si>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</si>
  <si>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</si>
  <si>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</si>
  <si>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</si>
  <si>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</si>
  <si>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</si>
  <si>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</si>
  <si>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</si>
  <si>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</si>
  <si>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</si>
  <si>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</si>
  <si>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</si>
  <si>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</si>
  <si>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</si>
  <si>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</si>
  <si>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</si>
  <si>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</si>
  <si>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</si>
  <si>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</si>
  <si>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</si>
  <si>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</si>
  <si>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</si>
  <si>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</si>
  <si>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</si>
  <si>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</si>
  <si>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</si>
  <si>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</si>
  <si>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</si>
  <si>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</si>
  <si>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</si>
  <si>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</si>
  <si>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</si>
  <si>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</si>
  <si>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</si>
  <si>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</si>
  <si>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</si>
  <si>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</si>
  <si>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</si>
  <si>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</si>
  <si>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</si>
  <si>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</si>
  <si>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</si>
  <si>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</si>
  <si>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</si>
  <si>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</si>
  <si>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</si>
  <si>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</si>
  <si>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</si>
  <si>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</si>
  <si>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</si>
  <si>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</si>
  <si>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</si>
  <si>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</si>
  <si>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</si>
  <si>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</si>
  <si>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</si>
  <si>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</si>
  <si>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</si>
  <si>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</si>
  <si>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</si>
  <si>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</si>
  <si>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</si>
  <si>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</si>
  <si>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</si>
  <si>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</si>
  <si>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</si>
  <si>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</si>
  <si>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</si>
  <si>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</si>
  <si>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</si>
  <si>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</si>
  <si>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</si>
  <si>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</si>
  <si>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</si>
  <si>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</si>
  <si>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</si>
  <si>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</si>
  <si>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</si>
  <si>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</si>
  <si>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</si>
  <si>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</si>
  <si>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</si>
  <si>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</si>
  <si>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</si>
  <si>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</si>
  <si>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</si>
  <si>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</si>
  <si>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</si>
  <si>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</si>
  <si>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</si>
  <si>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</si>
  <si>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</si>
  <si>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</si>
  <si>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</si>
  <si>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</si>
  <si>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</si>
  <si>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</si>
  <si>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</si>
  <si>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</si>
  <si>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</si>
  <si>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</si>
  <si>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</si>
  <si>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</si>
  <si>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</si>
  <si>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</si>
  <si>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</si>
  <si>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</si>
  <si>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</si>
  <si>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</si>
  <si>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</si>
  <si>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</si>
  <si>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</si>
  <si>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</si>
  <si>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</si>
  <si>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</si>
  <si>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</si>
  <si>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</si>
  <si>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</si>
  <si>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</si>
  <si>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</si>
  <si>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</si>
  <si>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</si>
  <si>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</si>
  <si>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</si>
  <si>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</si>
  <si>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</si>
  <si>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</si>
  <si>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</si>
  <si>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</si>
  <si>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</si>
  <si>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</si>
  <si>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</si>
  <si>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</si>
  <si>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</si>
  <si>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</si>
  <si>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</si>
  <si>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</si>
  <si>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</si>
  <si>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</si>
  <si>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</si>
  <si>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</si>
  <si>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</si>
  <si>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</si>
  <si>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</si>
  <si>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</si>
  <si>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</si>
  <si>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</si>
  <si>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</si>
  <si>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</si>
  <si>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</si>
  <si>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</si>
  <si>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</si>
  <si>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</si>
  <si>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</si>
  <si>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</si>
  <si>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</si>
  <si>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</si>
  <si>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</si>
  <si>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</si>
  <si>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</si>
  <si>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</si>
  <si>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</si>
  <si>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</si>
  <si>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</si>
  <si>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</si>
  <si>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</si>
  <si>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</si>
  <si>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</si>
  <si>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</si>
  <si>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</si>
  <si>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</si>
  <si>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</si>
  <si>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</si>
  <si>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</si>
  <si>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</si>
  <si>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</si>
  <si>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</si>
  <si>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</si>
  <si>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</si>
  <si>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</si>
  <si>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</si>
  <si>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</si>
  <si>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</si>
  <si>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</si>
  <si>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</si>
  <si>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</si>
  <si>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</si>
  <si>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</si>
  <si>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</si>
  <si>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</si>
  <si>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</si>
  <si>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</si>
  <si>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</si>
  <si>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</si>
  <si>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</si>
  <si>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</si>
  <si>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</si>
  <si>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</si>
  <si>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</si>
  <si>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</si>
  <si>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</si>
  <si>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</si>
  <si>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</si>
  <si>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</si>
  <si>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</si>
  <si>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</si>
  <si>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</si>
  <si>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</si>
  <si>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</si>
  <si>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</si>
  <si>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</si>
  <si>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</si>
  <si>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</si>
  <si>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</si>
  <si>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</si>
  <si>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</si>
  <si>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</si>
  <si>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</si>
  <si>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</si>
  <si>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</si>
  <si>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</si>
  <si>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</si>
  <si>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</si>
  <si>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</si>
  <si>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</si>
  <si>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</si>
  <si>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</si>
  <si>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</si>
  <si>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</si>
  <si>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</si>
  <si>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</si>
  <si>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</si>
  <si>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</si>
  <si>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</si>
  <si>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</si>
  <si>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</si>
  <si>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</si>
  <si>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</si>
  <si>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</si>
  <si>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</si>
  <si>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</si>
  <si>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</si>
  <si>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</si>
  <si>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</si>
  <si>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</si>
  <si>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</si>
  <si>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</si>
  <si>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</si>
  <si>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</si>
  <si>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</si>
  <si>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</si>
  <si>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</si>
  <si>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</si>
  <si>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</si>
  <si>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</si>
  <si>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</si>
  <si>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</si>
  <si>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</si>
  <si>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</si>
  <si>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</si>
  <si>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</si>
  <si>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</si>
  <si>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</si>
  <si>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</si>
  <si>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</si>
  <si>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</si>
  <si>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</si>
  <si>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</si>
  <si>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</si>
  <si>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</si>
  <si>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</si>
  <si>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</si>
  <si>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</si>
  <si>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</si>
  <si>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</si>
  <si>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</si>
  <si>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</si>
  <si>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</si>
  <si>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</si>
  <si>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</si>
  <si>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</si>
  <si>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</si>
  <si>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</si>
  <si>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</si>
  <si>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</si>
  <si>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</si>
  <si>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</si>
  <si>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</si>
  <si>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</si>
  <si>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</si>
  <si>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</si>
  <si>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</si>
  <si>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</si>
  <si>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</si>
  <si>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</si>
  <si>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</si>
  <si>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</si>
  <si>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</si>
  <si>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</si>
  <si>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</si>
  <si>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</si>
  <si>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</si>
  <si>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</si>
  <si>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</si>
  <si>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</si>
  <si>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</si>
  <si>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</si>
  <si>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</si>
  <si>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</si>
  <si>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</si>
  <si>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</si>
  <si>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</si>
  <si>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</si>
  <si>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</si>
  <si>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</si>
  <si>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</si>
  <si>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</si>
  <si>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</si>
  <si>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</si>
  <si>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</si>
  <si>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</si>
  <si>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</si>
  <si>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</si>
  <si>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</si>
  <si>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</si>
  <si>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</si>
  <si>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</si>
  <si>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</si>
  <si>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</si>
  <si>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</si>
  <si>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</si>
  <si>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</si>
  <si>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</si>
  <si>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</si>
  <si>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</si>
  <si>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</si>
  <si>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</si>
  <si>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</si>
  <si>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</si>
  <si>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</si>
  <si>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</si>
  <si>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</si>
  <si>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</si>
  <si>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</si>
  <si>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</si>
  <si>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</si>
  <si>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</si>
  <si>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</si>
  <si>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</si>
  <si>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</si>
  <si>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</si>
  <si>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</si>
  <si>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</si>
  <si>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</si>
  <si>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</si>
  <si>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</si>
  <si>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</si>
  <si>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</si>
  <si>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</si>
  <si>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</si>
  <si>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</si>
  <si>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</si>
  <si>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</si>
  <si>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</si>
  <si>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</si>
  <si>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</si>
  <si>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</si>
  <si>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</si>
  <si>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</si>
  <si>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</si>
  <si>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</si>
  <si>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</si>
  <si>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</si>
  <si>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</si>
  <si>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</si>
  <si>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</si>
  <si>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</si>
  <si>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</si>
  <si>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</si>
  <si>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</si>
  <si>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</si>
  <si>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</si>
  <si>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</si>
  <si>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</si>
  <si>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</si>
  <si>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</si>
  <si>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</si>
  <si>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</si>
  <si>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</si>
  <si>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</si>
  <si>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</si>
  <si>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</si>
  <si>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</si>
  <si>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</si>
  <si>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</si>
  <si>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</si>
  <si>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</si>
  <si>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</si>
  <si>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</si>
  <si>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</si>
  <si>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</si>
  <si>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</si>
  <si>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</si>
  <si>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</si>
  <si>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</si>
  <si>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</si>
  <si>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</si>
  <si>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</si>
  <si>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</si>
  <si>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</si>
  <si>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</si>
  <si>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</si>
  <si>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</si>
  <si>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</si>
  <si>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</si>
  <si>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</si>
  <si>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</si>
  <si>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</si>
  <si>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</si>
  <si>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</si>
  <si>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</si>
  <si>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</si>
  <si>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</si>
  <si>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</si>
  <si>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</si>
  <si>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</si>
  <si>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</si>
  <si>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</si>
  <si>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</si>
  <si>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</si>
  <si>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</si>
  <si>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</si>
  <si>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</si>
  <si>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</si>
  <si>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</si>
  <si>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</si>
  <si>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</si>
  <si>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</si>
  <si>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</si>
  <si>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</si>
  <si>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</si>
  <si>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</si>
  <si>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</si>
  <si>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</si>
  <si>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</si>
  <si>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</si>
  <si>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</si>
  <si>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</si>
  <si>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</si>
  <si>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</si>
  <si>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</si>
  <si>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</si>
  <si>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</si>
  <si>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</si>
  <si>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</si>
  <si>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</si>
  <si>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</si>
  <si>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</si>
  <si>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</si>
  <si>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</si>
  <si>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</si>
  <si>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</si>
  <si>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</si>
  <si>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</si>
  <si>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</si>
  <si>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</si>
  <si>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</si>
  <si>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</si>
  <si>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</si>
  <si>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</si>
  <si>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</si>
  <si>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</si>
  <si>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</si>
  <si>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</si>
  <si>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</si>
  <si>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</si>
  <si>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</si>
  <si>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</si>
  <si>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</si>
  <si>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</si>
  <si>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</si>
  <si>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</si>
  <si>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</si>
  <si>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</si>
  <si>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</si>
  <si>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</si>
  <si>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</si>
  <si>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</si>
  <si>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</si>
  <si>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</si>
  <si>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</si>
  <si>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</si>
  <si>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</si>
  <si>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</si>
  <si>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</si>
  <si>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</si>
  <si>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</si>
  <si>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</si>
  <si>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</si>
  <si>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</si>
  <si>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</si>
  <si>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</si>
  <si>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</si>
  <si>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</si>
  <si>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</si>
  <si>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</si>
  <si>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</si>
  <si>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</si>
  <si>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</si>
  <si>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</si>
  <si>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</si>
  <si>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</si>
  <si>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</si>
  <si>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</si>
  <si>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</si>
  <si>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</si>
  <si>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</si>
  <si>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</si>
  <si>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</si>
  <si>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</si>
  <si>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</si>
  <si>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</si>
  <si>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</si>
  <si>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</si>
  <si>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</si>
  <si>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</si>
  <si>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</si>
  <si>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</si>
  <si>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</si>
  <si>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</si>
  <si>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</si>
  <si>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</si>
  <si>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</si>
  <si>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</si>
  <si>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</si>
  <si>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</si>
  <si>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</si>
  <si>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</si>
  <si>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</si>
  <si>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</si>
  <si>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</si>
  <si>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</si>
  <si>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</si>
  <si>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</si>
  <si>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</si>
  <si>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</si>
  <si>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</si>
  <si>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</si>
  <si>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</si>
  <si>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</si>
  <si>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</si>
  <si>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</si>
  <si>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</si>
  <si>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</si>
  <si>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</si>
  <si>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</si>
  <si>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</si>
  <si>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</si>
  <si>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</si>
  <si>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</si>
  <si>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</si>
  <si>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</si>
  <si>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</si>
  <si>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</si>
  <si>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</si>
  <si>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</si>
  <si>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</si>
  <si>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</si>
  <si>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</si>
  <si>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</si>
  <si>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</si>
  <si>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</si>
  <si>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</si>
  <si>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</si>
  <si>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</si>
  <si>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</si>
  <si>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</si>
  <si>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</si>
  <si>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</si>
  <si>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</si>
  <si>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</si>
  <si>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</si>
  <si>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</si>
  <si>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</si>
  <si>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</si>
  <si>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</si>
  <si>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</si>
  <si>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</si>
  <si>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</si>
  <si>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</si>
  <si>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</si>
  <si>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</si>
  <si>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</si>
  <si>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</si>
  <si>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</si>
  <si>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</si>
  <si>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</si>
  <si>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</si>
  <si>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</si>
  <si>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</si>
  <si>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</si>
  <si>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</si>
  <si>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</si>
  <si>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</si>
  <si>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</si>
  <si>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</si>
  <si>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</si>
  <si>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</si>
  <si>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</si>
  <si>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</si>
  <si>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</si>
  <si>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</si>
  <si>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</si>
  <si>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</si>
  <si>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</si>
  <si>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</si>
  <si>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</si>
  <si>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</si>
  <si>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</si>
  <si>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</si>
  <si>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</si>
  <si>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</si>
  <si>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</si>
  <si>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</si>
  <si>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</si>
  <si>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</si>
  <si>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</si>
  <si>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</si>
  <si>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</si>
  <si>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</si>
  <si>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</si>
  <si>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</si>
  <si>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</si>
  <si>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</si>
  <si>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</si>
  <si>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</si>
  <si>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</si>
  <si>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</si>
  <si>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</si>
  <si>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</si>
  <si>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</si>
  <si>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</si>
  <si>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</si>
  <si>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</si>
  <si>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</si>
  <si>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</si>
  <si>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</si>
  <si>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</si>
  <si>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</si>
  <si>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</si>
  <si>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</si>
  <si>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</si>
  <si>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</si>
  <si>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</si>
  <si>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</si>
  <si>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</si>
  <si>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</si>
  <si>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</si>
  <si>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</si>
  <si>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</si>
  <si>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</si>
  <si>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</si>
  <si>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</si>
  <si>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</si>
  <si>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</si>
  <si>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</si>
  <si>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</si>
  <si>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</si>
  <si>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</si>
  <si>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</si>
  <si>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</si>
  <si>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</si>
  <si>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</si>
  <si>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</si>
  <si>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</si>
  <si>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</si>
  <si>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</si>
  <si>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</si>
  <si>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</si>
  <si>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</si>
  <si>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</si>
  <si>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</si>
  <si>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</si>
  <si>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</si>
  <si>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</si>
  <si>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</si>
  <si>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</si>
  <si>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</si>
  <si>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</si>
  <si>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</si>
  <si>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</si>
  <si>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</si>
  <si>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</si>
  <si>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</si>
  <si>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</si>
  <si>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</si>
  <si>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</si>
  <si>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</si>
  <si>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</si>
  <si>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</si>
  <si>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</si>
  <si>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</si>
  <si>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</si>
  <si>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</si>
  <si>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</si>
  <si>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</si>
  <si>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</si>
  <si>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</si>
  <si>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</si>
  <si>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</si>
  <si>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</si>
  <si>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</si>
  <si>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</si>
  <si>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</si>
  <si>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</si>
  <si>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</si>
  <si>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</si>
  <si>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</si>
  <si>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</si>
  <si>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</si>
  <si>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</si>
  <si>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</si>
  <si>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</si>
  <si>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</si>
  <si>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</si>
  <si>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</si>
  <si>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</si>
  <si>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</si>
  <si>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</si>
  <si>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</si>
  <si>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</si>
  <si>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</si>
  <si>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</si>
  <si>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</si>
  <si>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</si>
  <si>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</si>
  <si>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</si>
  <si>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</si>
  <si>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</si>
  <si>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</si>
  <si>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</si>
  <si>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</si>
  <si>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</si>
  <si>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</si>
  <si>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</si>
  <si>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</si>
  <si>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</si>
  <si>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</si>
  <si>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</si>
  <si>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</si>
  <si>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</si>
  <si>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</si>
  <si>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</si>
  <si>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</si>
  <si>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</si>
  <si>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</si>
  <si>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</si>
  <si>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</si>
  <si>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</si>
  <si>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</si>
  <si>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</si>
  <si>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</si>
  <si>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</si>
  <si>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</si>
  <si>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</si>
  <si>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</si>
  <si>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</si>
  <si>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</si>
  <si>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</si>
  <si>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</si>
  <si>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</si>
  <si>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</si>
  <si>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</si>
  <si>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</si>
  <si>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</si>
  <si>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</si>
  <si>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</si>
  <si>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</si>
  <si>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</si>
  <si>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</si>
  <si>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</si>
  <si>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</si>
  <si>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</si>
  <si>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</si>
  <si>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</si>
  <si>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</si>
  <si>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</si>
  <si>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</si>
  <si>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</si>
  <si>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</si>
  <si>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</si>
  <si>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</si>
  <si>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</si>
  <si>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</si>
  <si>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</si>
  <si>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</si>
  <si>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</si>
  <si>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</si>
  <si>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</si>
  <si>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</si>
  <si>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</si>
  <si>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</si>
  <si>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</si>
  <si>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</si>
  <si>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</si>
  <si>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</si>
  <si>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</si>
  <si>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</si>
  <si>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</si>
  <si>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</si>
  <si>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</si>
  <si>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</si>
  <si>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</si>
  <si>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</si>
  <si>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</si>
  <si>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</si>
  <si>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</si>
  <si>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</si>
  <si>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</si>
  <si>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</si>
  <si>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</si>
  <si>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</si>
  <si>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</si>
  <si>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</si>
  <si>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</si>
  <si>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</si>
  <si>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</si>
  <si>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</si>
  <si>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</si>
  <si>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</si>
  <si>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</si>
  <si>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</si>
  <si>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</si>
  <si>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</si>
  <si>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</si>
  <si>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</si>
  <si>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</si>
  <si>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</si>
  <si>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</si>
  <si>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</si>
  <si>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</si>
  <si>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</si>
  <si>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</si>
  <si>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</si>
  <si>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</si>
  <si>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</si>
  <si>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</si>
  <si>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</si>
  <si>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</si>
  <si>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</si>
  <si>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</si>
  <si>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</si>
  <si>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</si>
  <si>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</si>
  <si>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</si>
  <si>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</si>
  <si>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</si>
  <si>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</si>
  <si>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</si>
  <si>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</si>
  <si>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</si>
  <si>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</si>
  <si>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</si>
  <si>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</si>
  <si>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</si>
  <si>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</si>
  <si>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</si>
  <si>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</si>
  <si>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</si>
  <si>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</si>
  <si>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</si>
  <si>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</si>
  <si>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</si>
  <si>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</si>
  <si>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</si>
  <si>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</si>
  <si>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</si>
  <si>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</si>
  <si>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</si>
  <si>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</si>
  <si>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</si>
  <si>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</si>
  <si>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</si>
  <si>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</si>
  <si>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</si>
  <si>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</si>
  <si>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</si>
  <si>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</si>
  <si>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</si>
  <si>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</si>
  <si>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</si>
  <si>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</si>
  <si>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</si>
  <si>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</si>
  <si>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</si>
  <si>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</si>
  <si>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</si>
  <si>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</si>
  <si>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</si>
  <si>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</si>
  <si>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</si>
  <si>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</si>
  <si>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</si>
  <si>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</si>
  <si>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</si>
  <si>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</si>
  <si>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</si>
  <si>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</si>
  <si>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</si>
  <si>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</si>
  <si>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</si>
  <si>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</si>
  <si>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</si>
  <si>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</si>
  <si>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</si>
  <si>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</si>
  <si>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</si>
  <si>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</si>
  <si>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</si>
  <si>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</si>
  <si>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</si>
  <si>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</si>
  <si>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</si>
  <si>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</si>
  <si>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</si>
  <si>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</si>
  <si>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</si>
  <si>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</si>
  <si>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</si>
  <si>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</si>
  <si>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</si>
  <si>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</si>
  <si>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</si>
  <si>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</si>
  <si>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</si>
  <si>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</si>
  <si>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</si>
  <si>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</si>
  <si>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</si>
  <si>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</si>
  <si>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</si>
  <si>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</si>
  <si>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</si>
  <si>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</si>
  <si>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</si>
  <si>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</si>
  <si>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</si>
  <si>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</si>
  <si>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</si>
  <si>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</si>
  <si>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</si>
  <si>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</si>
  <si>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</si>
  <si>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</si>
  <si>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</si>
  <si>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</si>
  <si>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</si>
  <si>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</si>
  <si>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</si>
  <si>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</si>
  <si>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</si>
  <si>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</si>
  <si>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</si>
  <si>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</si>
  <si>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</si>
  <si>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</si>
  <si>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</si>
  <si>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</si>
  <si>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</si>
  <si>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</si>
  <si>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</si>
  <si>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</si>
  <si>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</si>
  <si>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</si>
  <si>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</si>
  <si>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</si>
  <si>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</si>
  <si>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</si>
  <si>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</si>
  <si>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</si>
  <si>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</si>
  <si>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</si>
  <si>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</si>
  <si>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</si>
  <si>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</si>
  <si>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</si>
  <si>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</si>
  <si>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</si>
  <si>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</si>
  <si>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</si>
  <si>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</si>
  <si>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</si>
  <si>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</si>
  <si>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</si>
  <si>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</si>
  <si>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</si>
  <si>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</si>
  <si>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</si>
  <si>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</si>
  <si>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</si>
  <si>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</si>
  <si>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</si>
  <si>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</si>
  <si>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</si>
  <si>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</si>
  <si>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</si>
  <si>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</si>
  <si>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</si>
  <si>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</si>
  <si>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</si>
  <si>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</si>
  <si>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</si>
  <si>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</si>
  <si>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</si>
  <si>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</si>
  <si>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</si>
  <si>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</si>
  <si>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</si>
  <si>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</si>
  <si>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</si>
  <si>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</si>
  <si>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</si>
  <si>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</si>
  <si>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</si>
  <si>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</si>
  <si>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</si>
  <si>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</si>
  <si>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</si>
  <si>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</si>
  <si>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</si>
  <si>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</si>
  <si>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</si>
  <si>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</si>
  <si>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</si>
  <si>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</si>
  <si>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</si>
  <si>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</si>
  <si>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</si>
  <si>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</si>
  <si>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</si>
  <si>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</si>
  <si>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</si>
  <si>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</si>
  <si>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</si>
  <si>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</si>
  <si>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</si>
  <si>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</si>
  <si>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</si>
  <si>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</si>
  <si>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</si>
  <si>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</si>
  <si>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</si>
  <si>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</si>
  <si>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</si>
  <si>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</si>
  <si>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</si>
  <si>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</si>
  <si>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</si>
  <si>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</si>
  <si>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</si>
  <si>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</si>
  <si>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</si>
  <si>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</si>
  <si>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</si>
  <si>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</si>
  <si>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</si>
  <si>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</si>
  <si>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</si>
  <si>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</si>
  <si>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</si>
  <si>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</si>
  <si>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</si>
  <si>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</si>
  <si>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</si>
  <si>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</si>
  <si>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</si>
  <si>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</si>
  <si>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</si>
  <si>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</si>
  <si>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</si>
  <si>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</si>
  <si>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</si>
  <si>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</si>
  <si>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</si>
  <si>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</si>
  <si>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</si>
  <si>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</si>
  <si>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</si>
  <si>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</si>
  <si>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</si>
  <si>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</si>
  <si>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</si>
  <si>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</si>
  <si>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</si>
  <si>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</si>
  <si>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</si>
  <si>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</si>
  <si>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</si>
  <si>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</si>
  <si>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</si>
  <si>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</si>
  <si>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</si>
  <si>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</si>
  <si>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</si>
  <si>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</si>
  <si>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</si>
  <si>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</si>
  <si>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</si>
  <si>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</si>
  <si>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</si>
  <si>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</si>
  <si>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</si>
  <si>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</si>
  <si>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</si>
  <si>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</si>
  <si>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</si>
  <si>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</si>
  <si>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</si>
  <si>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</si>
  <si>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</si>
  <si>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</si>
  <si>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</si>
  <si>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</si>
  <si>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</si>
  <si>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</si>
  <si>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</si>
  <si>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</si>
  <si>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</si>
  <si>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</si>
  <si>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</si>
  <si>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</si>
  <si>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</si>
  <si>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</si>
  <si>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</si>
  <si>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</si>
  <si>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</si>
  <si>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</si>
  <si>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</si>
  <si>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</si>
  <si>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</si>
  <si>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</si>
  <si>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</si>
  <si>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</si>
  <si>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</si>
  <si>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</si>
  <si>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</si>
  <si>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</si>
  <si>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</si>
  <si>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</si>
  <si>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</si>
  <si>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</si>
  <si>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</si>
  <si>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</si>
  <si>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</si>
  <si>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</si>
  <si>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</si>
  <si>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</si>
  <si>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</si>
  <si>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</si>
  <si>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</si>
  <si>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</si>
  <si>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</si>
  <si>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</si>
  <si>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</si>
  <si>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</si>
  <si>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</si>
  <si>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</si>
  <si>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</si>
  <si>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</si>
  <si>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</si>
  <si>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</si>
  <si>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</si>
  <si>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</si>
  <si>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</si>
  <si>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</si>
  <si>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</si>
  <si>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</si>
  <si>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</si>
  <si>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</si>
  <si>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</si>
  <si>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</si>
  <si>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</si>
  <si>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</si>
  <si>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</si>
  <si>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</si>
  <si>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</si>
  <si>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</si>
  <si>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</si>
  <si>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</si>
  <si>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</si>
  <si>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</si>
  <si>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</si>
  <si>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</si>
  <si>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</si>
  <si>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</si>
  <si>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</si>
  <si>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</si>
  <si>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</si>
  <si>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</si>
  <si>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</si>
  <si>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</si>
  <si>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</si>
  <si>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</si>
  <si>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</si>
  <si>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</si>
  <si>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</si>
  <si>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</si>
  <si>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</si>
  <si>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</si>
  <si>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</si>
  <si>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</si>
  <si>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</si>
  <si>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</si>
  <si>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</si>
  <si>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</si>
  <si>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</si>
  <si>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</si>
  <si>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</si>
  <si>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</si>
  <si>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</si>
  <si>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</si>
  <si>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</si>
  <si>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</si>
  <si>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</si>
  <si>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</si>
  <si>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</si>
  <si>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</si>
  <si>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</si>
  <si>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</si>
  <si>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</si>
  <si>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</si>
  <si>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</si>
  <si>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</si>
  <si>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</si>
  <si>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</si>
  <si>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</si>
  <si>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</si>
  <si>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</si>
  <si>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</si>
  <si>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</si>
  <si>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</si>
  <si>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</si>
  <si>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</si>
  <si>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</si>
  <si>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</si>
  <si>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</si>
  <si>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</si>
  <si>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</si>
  <si>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</si>
  <si>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</si>
  <si>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</si>
  <si>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</si>
  <si>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</si>
  <si>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</si>
  <si>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</si>
  <si>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</si>
  <si>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</si>
  <si>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</si>
  <si>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</si>
  <si>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</si>
  <si>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</si>
  <si>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</si>
  <si>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</si>
  <si>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</si>
  <si>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</si>
  <si>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</si>
  <si>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</si>
  <si>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</si>
  <si>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</si>
  <si>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</si>
  <si>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</si>
  <si>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</si>
  <si>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</si>
  <si>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</si>
  <si>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</si>
  <si>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</si>
  <si>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</si>
  <si>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</si>
  <si>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</si>
  <si>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</si>
  <si>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</si>
  <si>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</si>
  <si>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</si>
  <si>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</si>
  <si>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</si>
  <si>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</si>
  <si>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</si>
  <si>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</si>
  <si>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</si>
  <si>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</si>
  <si>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</si>
  <si>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</si>
  <si>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</si>
  <si>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</si>
  <si>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</si>
  <si>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</si>
  <si>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</si>
  <si>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</si>
  <si>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</si>
  <si>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</si>
  <si>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</si>
  <si>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</si>
  <si>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</si>
  <si>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</si>
  <si>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</si>
  <si>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</si>
  <si>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</si>
  <si>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</si>
  <si>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</si>
  <si>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</si>
  <si>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</si>
  <si>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</si>
  <si>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</si>
  <si>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</si>
  <si>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</si>
  <si>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</si>
  <si>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</si>
  <si>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</si>
  <si>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</si>
  <si>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</si>
  <si>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</si>
  <si>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</si>
  <si>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</si>
  <si>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</si>
  <si>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</si>
  <si>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</si>
  <si>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</si>
  <si>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</si>
  <si>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</si>
  <si>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</si>
  <si>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</si>
  <si>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</si>
  <si>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</si>
  <si>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</si>
  <si>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</si>
  <si>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</si>
  <si>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</si>
  <si>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</si>
  <si>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</si>
  <si>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</si>
  <si>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</si>
  <si>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</si>
  <si>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</si>
  <si>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</si>
  <si>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</si>
  <si>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</si>
  <si>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</si>
  <si>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</si>
  <si>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</si>
  <si>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</si>
  <si>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</si>
  <si>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</si>
  <si>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</si>
  <si>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</si>
  <si>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</si>
  <si>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</si>
  <si>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</si>
  <si>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</si>
  <si>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</si>
  <si>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</si>
  <si>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</si>
  <si>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</si>
  <si>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</si>
  <si>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</si>
  <si>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</si>
  <si>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</si>
  <si>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</si>
  <si>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</si>
  <si>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</si>
  <si>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</si>
  <si>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</si>
  <si>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</si>
  <si>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</si>
  <si>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</si>
  <si>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</si>
  <si>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</si>
  <si>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</si>
  <si>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</si>
  <si>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</si>
  <si>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</si>
  <si>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</si>
  <si>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</si>
  <si>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</si>
  <si>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</si>
  <si>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</si>
  <si>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</si>
  <si>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</si>
  <si>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</si>
  <si>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</si>
  <si>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</si>
  <si>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</si>
  <si>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</si>
  <si>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</si>
  <si>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</si>
  <si>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</si>
  <si>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</si>
  <si>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</si>
  <si>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</si>
  <si>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</si>
  <si>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</si>
  <si>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</si>
  <si>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</si>
  <si>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</si>
  <si>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</si>
  <si>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</si>
  <si>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</si>
  <si>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</si>
  <si>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</si>
  <si>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</si>
  <si>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</si>
  <si>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</si>
  <si>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</si>
  <si>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</si>
  <si>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</si>
  <si>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</si>
  <si>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</si>
  <si>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</si>
  <si>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</si>
  <si>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</si>
  <si>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</si>
  <si>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</si>
  <si>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</si>
  <si>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</si>
  <si>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</si>
  <si>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</si>
  <si>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</si>
  <si>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</si>
  <si>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</si>
  <si>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</si>
  <si>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</si>
  <si>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</si>
  <si>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</si>
  <si>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</si>
  <si>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</si>
  <si>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</si>
  <si>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</si>
  <si>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</si>
  <si>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</si>
  <si>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</si>
  <si>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</si>
  <si>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</si>
  <si>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</si>
  <si>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</si>
  <si>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</si>
  <si>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</si>
  <si>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</si>
  <si>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</si>
  <si>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</si>
  <si>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</si>
  <si>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</si>
  <si>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</si>
  <si>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</si>
  <si>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</si>
  <si>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</si>
  <si>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</si>
  <si>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</si>
  <si>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</si>
  <si>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</si>
  <si>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</si>
  <si>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</si>
  <si>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</si>
  <si>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</si>
  <si>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</si>
  <si>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</si>
  <si>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</si>
  <si>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</si>
  <si>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</si>
  <si>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</si>
  <si>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</si>
  <si>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</si>
  <si>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</si>
  <si>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</si>
  <si>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</si>
  <si>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</si>
  <si>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</si>
  <si>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</si>
  <si>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</si>
  <si>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</si>
  <si>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</si>
  <si>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</si>
  <si>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</si>
  <si>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</si>
  <si>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</si>
  <si>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</si>
  <si>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</si>
  <si>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</si>
  <si>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</si>
  <si>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</si>
  <si>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</si>
  <si>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</si>
  <si>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</si>
  <si>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</si>
  <si>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</si>
  <si>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</si>
  <si>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</si>
  <si>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</si>
  <si>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</si>
  <si>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</si>
  <si>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</si>
  <si>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</si>
  <si>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</si>
  <si>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</si>
  <si>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</si>
  <si>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</si>
  <si>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</si>
  <si>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</si>
  <si>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</si>
  <si>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</si>
  <si>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</si>
  <si>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</si>
  <si>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</si>
  <si>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</si>
  <si>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</si>
  <si>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</si>
  <si>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</si>
  <si>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</si>
  <si>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</si>
  <si>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</si>
  <si>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</si>
  <si>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</si>
  <si>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</si>
  <si>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</si>
  <si>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</si>
  <si>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</si>
  <si>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</si>
  <si>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</si>
  <si>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</si>
  <si>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</si>
  <si>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</si>
  <si>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</si>
  <si>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</si>
  <si>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</si>
  <si>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</si>
  <si>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</si>
  <si>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</si>
  <si>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</si>
  <si>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</si>
  <si>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</si>
  <si>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</si>
  <si>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</si>
  <si>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</si>
  <si>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</si>
  <si>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</si>
  <si>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</si>
  <si>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</si>
  <si>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</si>
  <si>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</si>
  <si>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</si>
  <si>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</si>
  <si>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</si>
  <si>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</si>
  <si>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</si>
  <si>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</si>
  <si>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</si>
  <si>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</si>
  <si>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</si>
  <si>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</si>
  <si>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</si>
  <si>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</si>
  <si>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</si>
  <si>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</si>
  <si>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</si>
  <si>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</si>
  <si>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</si>
  <si>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</si>
  <si>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</si>
  <si>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</si>
  <si>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</si>
  <si>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</si>
  <si>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</si>
  <si>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</si>
  <si>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</si>
  <si>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</si>
  <si>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</si>
  <si>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</si>
  <si>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</si>
  <si>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</si>
  <si>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</si>
  <si>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</si>
  <si>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</si>
  <si>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</si>
  <si>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</si>
  <si>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</si>
  <si>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</si>
  <si>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</si>
  <si>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</si>
  <si>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</si>
  <si>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</si>
  <si>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</si>
  <si>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</si>
  <si>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</si>
  <si>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</si>
  <si>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</si>
  <si>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</si>
  <si>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</si>
  <si>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</si>
  <si>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</si>
  <si>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</si>
  <si>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</si>
  <si>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</si>
  <si>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</si>
  <si>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</si>
  <si>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</si>
  <si>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</si>
  <si>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</si>
  <si>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</si>
  <si>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</si>
  <si>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</si>
  <si>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</si>
  <si>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</si>
  <si>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</si>
  <si>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</si>
  <si>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</si>
  <si>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</si>
  <si>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</si>
  <si>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</si>
  <si>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</si>
  <si>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</si>
  <si>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</si>
  <si>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</si>
  <si>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</si>
  <si>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</si>
  <si>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</si>
  <si>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</si>
  <si>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</si>
  <si>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</si>
  <si>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</si>
  <si>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</si>
  <si>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</si>
  <si>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</si>
  <si>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</si>
  <si>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</si>
  <si>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</si>
  <si>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</si>
  <si>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</si>
  <si>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</si>
  <si>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</si>
  <si>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</si>
  <si>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</si>
  <si>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</si>
  <si>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</si>
  <si>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</si>
  <si>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</si>
  <si>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</si>
  <si>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</si>
  <si>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</si>
  <si>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</si>
  <si>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</si>
  <si>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</si>
  <si>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</si>
  <si>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</si>
  <si>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</si>
  <si>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</si>
  <si>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</si>
  <si>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</si>
  <si>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</si>
  <si>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</si>
  <si>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</si>
  <si>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</si>
  <si>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</si>
  <si>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</si>
  <si>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</si>
  <si>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</si>
  <si>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</si>
  <si>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</si>
  <si>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</si>
  <si>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</si>
  <si>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</si>
  <si>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</si>
  <si>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</si>
  <si>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</si>
  <si>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</si>
  <si>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</si>
  <si>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</si>
  <si>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</si>
  <si>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</si>
  <si>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</si>
  <si>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</si>
  <si>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</si>
  <si>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</si>
  <si>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</si>
  <si>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</si>
  <si>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</si>
  <si>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</si>
  <si>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</si>
  <si>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</si>
  <si>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</si>
  <si>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</si>
  <si>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</si>
  <si>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</si>
  <si>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</si>
  <si>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</si>
  <si>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</si>
  <si>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</si>
  <si>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</si>
  <si>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</si>
  <si>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</si>
  <si>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</si>
  <si>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</si>
  <si>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</si>
  <si>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</si>
  <si>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</si>
  <si>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</si>
  <si>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</si>
  <si>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</si>
  <si>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</si>
  <si>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</si>
  <si>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</si>
  <si>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</si>
  <si>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</si>
  <si>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</si>
  <si>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</si>
  <si>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</si>
  <si>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</si>
  <si>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</si>
  <si>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</si>
  <si>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</si>
  <si>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</si>
  <si>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</si>
  <si>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</si>
  <si>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</si>
  <si>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</si>
  <si>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</si>
  <si>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</si>
  <si>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</si>
  <si>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</si>
  <si>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</si>
  <si>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</si>
  <si>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</si>
  <si>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</si>
  <si>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</si>
  <si>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</si>
  <si>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</si>
  <si>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</si>
  <si>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</si>
  <si>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</si>
  <si>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</si>
  <si>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</si>
  <si>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</si>
  <si>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</si>
  <si>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</si>
  <si>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</si>
  <si>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</si>
  <si>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</si>
  <si>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</si>
  <si>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</si>
  <si>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</si>
  <si>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</si>
  <si>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</si>
  <si>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</si>
  <si>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</si>
  <si>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</si>
  <si>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</si>
  <si>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</si>
  <si>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</si>
  <si>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</si>
  <si>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</si>
  <si>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</si>
  <si>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</si>
  <si>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</si>
  <si>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</si>
  <si>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</si>
  <si>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</si>
  <si>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</si>
  <si>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</si>
  <si>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</si>
  <si>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</si>
  <si>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</si>
  <si>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</si>
  <si>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</si>
  <si>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</si>
  <si>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</si>
  <si>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</si>
  <si>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</si>
  <si>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</si>
  <si>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</si>
  <si>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</si>
  <si>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</si>
  <si>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</si>
  <si>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</si>
  <si>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</si>
  <si>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</si>
  <si>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</si>
  <si>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</si>
  <si>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</si>
  <si>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</si>
  <si>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</si>
  <si>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</si>
  <si>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</si>
  <si>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</si>
  <si>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</si>
  <si>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</si>
  <si>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</si>
  <si>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</si>
  <si>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</si>
  <si>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</si>
  <si>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</si>
  <si>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</si>
  <si>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</si>
  <si>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</si>
  <si>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</si>
  <si>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</si>
  <si>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</si>
  <si>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</si>
  <si>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</si>
  <si>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</si>
  <si>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</si>
  <si>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</si>
  <si>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</si>
  <si>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</si>
  <si>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</si>
  <si>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</si>
  <si>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</si>
  <si>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</si>
  <si>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</si>
  <si>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</si>
  <si>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</si>
  <si>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</si>
  <si>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</si>
  <si>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</si>
  <si>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</si>
  <si>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</si>
  <si>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</si>
  <si>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</si>
  <si>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</si>
  <si>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</si>
  <si>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</si>
  <si>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</si>
  <si>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</si>
  <si>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</si>
  <si>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</si>
  <si>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</si>
  <si>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</si>
  <si>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</si>
  <si>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</si>
  <si>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</si>
  <si>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</si>
  <si>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</si>
  <si>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</si>
  <si>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</si>
  <si>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</si>
  <si>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</si>
  <si>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</si>
  <si>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</si>
  <si>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</si>
  <si>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</si>
  <si>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</si>
  <si>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</si>
  <si>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</si>
  <si>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</si>
  <si>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</si>
  <si>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</si>
  <si>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</si>
  <si>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</si>
  <si>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</si>
  <si>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</si>
  <si>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</si>
  <si>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</si>
  <si>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</si>
  <si>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</si>
  <si>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</si>
  <si>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</si>
  <si>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</si>
  <si>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</si>
  <si>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</si>
  <si>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</si>
  <si>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</si>
  <si>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</si>
  <si>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</si>
  <si>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</si>
  <si>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</si>
  <si>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</si>
  <si>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</si>
  <si>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</si>
  <si>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</si>
  <si>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</si>
  <si>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</si>
  <si>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</si>
  <si>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</si>
  <si>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</si>
  <si>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</si>
  <si>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</si>
  <si>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</si>
  <si>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</si>
  <si>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</si>
  <si>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</si>
  <si>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</si>
  <si>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</si>
  <si>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</si>
  <si>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</si>
  <si>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</si>
  <si>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</si>
  <si>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</si>
  <si>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</si>
  <si>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</si>
  <si>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</si>
  <si>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</si>
  <si>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</si>
  <si>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</si>
  <si>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</si>
  <si>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</si>
  <si>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</si>
  <si>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</si>
  <si>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</si>
  <si>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</si>
  <si>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</si>
  <si>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</si>
  <si>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</si>
  <si>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</si>
  <si>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</si>
  <si>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</si>
  <si>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</si>
  <si>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</si>
  <si>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</si>
  <si>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</si>
  <si>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</si>
  <si>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</si>
  <si>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</si>
  <si>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</si>
  <si>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</si>
  <si>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</si>
  <si>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</si>
  <si>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</si>
  <si>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</si>
  <si>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</si>
  <si>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</si>
  <si>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</si>
  <si>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</si>
  <si>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</si>
  <si>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</si>
  <si>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</si>
  <si>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</si>
  <si>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</si>
  <si>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</si>
  <si>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</si>
  <si>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</si>
  <si>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</si>
  <si>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</si>
  <si>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</si>
  <si>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</si>
  <si>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</si>
  <si>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</si>
  <si>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</si>
  <si>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</si>
  <si>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</si>
  <si>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</si>
  <si>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</si>
  <si>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</si>
  <si>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</si>
  <si>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</si>
  <si>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</si>
  <si>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</si>
  <si>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</si>
  <si>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</si>
  <si>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</si>
  <si>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</si>
  <si>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</si>
  <si>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</si>
  <si>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</si>
  <si>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</si>
  <si>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</si>
  <si>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</si>
  <si>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</si>
  <si>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</si>
  <si>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</si>
  <si>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</si>
  <si>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</si>
  <si>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</si>
  <si>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</si>
  <si>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</si>
  <si>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</si>
  <si>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</si>
  <si>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</si>
  <si>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</si>
  <si>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</si>
  <si>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</si>
  <si>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</si>
  <si>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</si>
  <si>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</si>
  <si>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</si>
  <si>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</si>
  <si>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</si>
  <si>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</si>
  <si>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</si>
  <si>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</si>
  <si>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</si>
  <si>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</si>
  <si>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</si>
  <si>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</si>
  <si>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</si>
  <si>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</si>
  <si>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</si>
  <si>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</si>
  <si>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</si>
  <si>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</si>
  <si>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</si>
  <si>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</si>
  <si>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</si>
  <si>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</si>
  <si>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</si>
  <si>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</si>
  <si>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</si>
  <si>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</si>
  <si>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</si>
  <si>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</si>
  <si>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</si>
  <si>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</si>
  <si>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</si>
  <si>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</si>
  <si>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</si>
  <si>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</si>
  <si>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</si>
  <si>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</si>
  <si>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</si>
  <si>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</si>
  <si>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</si>
  <si>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</si>
  <si>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</si>
  <si>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</si>
  <si>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</si>
  <si>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</si>
  <si>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</si>
  <si>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</si>
  <si>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</si>
  <si>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</si>
  <si>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</si>
  <si>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</si>
  <si>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</si>
  <si>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</si>
  <si>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</si>
  <si>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</si>
  <si>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</si>
  <si>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</si>
  <si>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</si>
  <si>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</si>
  <si>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</si>
  <si>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</si>
  <si>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</si>
  <si>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</si>
  <si>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</si>
  <si>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</si>
  <si>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</si>
  <si>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</si>
  <si>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</si>
  <si>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</si>
  <si>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</si>
  <si>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</si>
  <si>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</si>
  <si>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</si>
  <si>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</si>
  <si>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</si>
  <si>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</si>
  <si>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</si>
  <si>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</si>
  <si>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</si>
  <si>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</si>
  <si>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</si>
  <si>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</si>
  <si>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</si>
  <si>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</si>
  <si>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</si>
  <si>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</si>
  <si>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</si>
  <si>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</si>
  <si>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</si>
  <si>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</si>
  <si>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</si>
  <si>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</si>
  <si>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</si>
  <si>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</si>
  <si>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</si>
  <si>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</si>
  <si>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</si>
  <si>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</si>
  <si>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</si>
  <si>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</si>
  <si>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</si>
  <si>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</si>
  <si>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</si>
  <si>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</si>
  <si>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</si>
  <si>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</si>
  <si>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</si>
  <si>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</si>
  <si>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</si>
  <si>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</si>
  <si>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</si>
  <si>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</si>
  <si>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</si>
  <si>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</si>
  <si>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</si>
  <si>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</si>
  <si>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</si>
  <si>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</si>
  <si>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</si>
  <si>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</si>
  <si>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</si>
  <si>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</si>
  <si>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</si>
  <si>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</si>
  <si>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</si>
  <si>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</si>
  <si>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</si>
  <si>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</si>
  <si>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</si>
  <si>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</si>
  <si>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</si>
  <si>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</si>
  <si>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</si>
  <si>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</si>
  <si>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</si>
  <si>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</si>
  <si>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</si>
  <si>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</si>
  <si>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</si>
  <si>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</si>
  <si>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</si>
  <si>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</si>
  <si>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</si>
  <si>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</si>
  <si>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</si>
  <si>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</si>
  <si>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</si>
  <si>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</si>
  <si>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</si>
  <si>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</si>
  <si>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</si>
  <si>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</si>
  <si>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</si>
  <si>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</si>
  <si>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</si>
  <si>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</si>
  <si>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</si>
  <si>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</si>
  <si>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</si>
  <si>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</si>
  <si>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</si>
  <si>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</si>
  <si>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</si>
  <si>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</si>
  <si>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</si>
  <si>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</si>
  <si>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</si>
  <si>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</si>
  <si>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</si>
  <si>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</si>
  <si>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</si>
  <si>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</si>
  <si>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</si>
  <si>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</si>
  <si>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</si>
  <si>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</si>
  <si>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</si>
  <si>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</si>
  <si>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</si>
  <si>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</si>
  <si>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</si>
  <si>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</si>
  <si>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</si>
  <si>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</si>
  <si>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</si>
  <si>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</si>
  <si>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</si>
  <si>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</si>
  <si>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</si>
  <si>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</si>
  <si>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</si>
  <si>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</si>
  <si>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</si>
  <si>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</si>
  <si>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</si>
  <si>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</si>
  <si>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</si>
  <si>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</si>
  <si>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</si>
  <si>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</si>
  <si>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</si>
  <si>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</si>
  <si>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</si>
  <si>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</si>
  <si>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</si>
  <si>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</si>
  <si>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</si>
  <si>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</si>
  <si>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</si>
  <si>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</si>
  <si>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</si>
  <si>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</si>
  <si>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</si>
  <si>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</si>
  <si>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</si>
  <si>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</si>
  <si>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</si>
  <si>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</si>
  <si>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</si>
  <si>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</si>
  <si>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</si>
  <si>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</si>
  <si>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</si>
  <si>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</si>
  <si>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</si>
  <si>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</si>
  <si>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</si>
  <si>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</si>
  <si>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</si>
  <si>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</si>
  <si>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</si>
  <si>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</si>
  <si>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</si>
  <si>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</si>
  <si>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</si>
  <si>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</si>
  <si>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</si>
  <si>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</si>
  <si>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</si>
  <si>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</si>
  <si>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</si>
  <si>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</si>
  <si>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</si>
  <si>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</si>
  <si>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</si>
  <si>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</si>
  <si>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</si>
  <si>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</si>
  <si>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</si>
  <si>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</si>
  <si>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</si>
  <si>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</si>
  <si>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</si>
  <si>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</si>
  <si>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</si>
  <si>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</si>
  <si>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</si>
  <si>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</si>
  <si>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</si>
  <si>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</si>
  <si>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</si>
  <si>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</si>
  <si>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</si>
  <si>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</si>
  <si>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</si>
  <si>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</si>
  <si>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</si>
  <si>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</si>
  <si>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</si>
  <si>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</si>
  <si>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</si>
  <si>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</si>
  <si>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</si>
  <si>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</si>
  <si>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</si>
  <si>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</si>
  <si>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</si>
  <si>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</si>
  <si>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</si>
  <si>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</si>
  <si>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</si>
  <si>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</si>
  <si>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</si>
  <si>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</si>
  <si>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</si>
  <si>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</si>
  <si>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</si>
  <si>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</si>
  <si>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</si>
  <si>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</si>
  <si>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</si>
  <si>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</si>
  <si>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</si>
  <si>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</si>
  <si>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</si>
  <si>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</si>
  <si>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</si>
  <si>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</si>
  <si>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</si>
  <si>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</si>
  <si>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</si>
  <si>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</si>
  <si>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</si>
  <si>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</si>
  <si>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</si>
  <si>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</si>
  <si>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</si>
  <si>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</si>
  <si>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</si>
  <si>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</si>
  <si>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</si>
  <si>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</si>
  <si>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</si>
  <si>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</si>
  <si>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</si>
  <si>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</si>
  <si>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</si>
  <si>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</si>
  <si>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</si>
  <si>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</si>
  <si>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</si>
  <si>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</si>
  <si>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</si>
  <si>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</si>
  <si>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</si>
  <si>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</si>
  <si>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</si>
  <si>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</si>
  <si>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</si>
  <si>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</si>
  <si>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</si>
  <si>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</si>
  <si>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</si>
  <si>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</si>
  <si>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</si>
  <si>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</si>
  <si>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</si>
  <si>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</si>
  <si>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</si>
  <si>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</si>
  <si>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</si>
  <si>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</si>
  <si>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</si>
  <si>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</si>
  <si>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</si>
  <si>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</si>
  <si>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</si>
  <si>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</si>
  <si>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</si>
  <si>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</si>
  <si>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</si>
  <si>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</si>
  <si>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</si>
  <si>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</si>
  <si>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</si>
  <si>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</si>
  <si>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</si>
  <si>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</si>
  <si>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</si>
  <si>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</si>
  <si>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</si>
  <si>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</si>
  <si>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</si>
  <si>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</si>
  <si>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</si>
  <si>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</si>
  <si>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</si>
  <si>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</si>
  <si>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</si>
  <si>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</si>
  <si>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</si>
  <si>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</si>
  <si>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</si>
  <si>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</si>
  <si>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</si>
  <si>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</si>
  <si>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</si>
  <si>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</si>
  <si>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</si>
  <si>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</si>
  <si>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</si>
  <si>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</si>
  <si>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</si>
  <si>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</si>
  <si>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</si>
  <si>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</si>
  <si>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</si>
  <si>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</si>
  <si>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</si>
  <si>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</si>
  <si>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</si>
  <si>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</si>
  <si>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</si>
  <si>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</si>
  <si>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</si>
  <si>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</si>
  <si>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</si>
  <si>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</si>
  <si>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</si>
  <si>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</si>
  <si>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</si>
  <si>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</si>
  <si>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</si>
  <si>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</si>
  <si>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</si>
  <si>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</si>
  <si>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</si>
  <si>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</si>
  <si>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</si>
  <si>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</si>
  <si>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</si>
  <si>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</si>
  <si>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</si>
  <si>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</si>
  <si>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</si>
  <si>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</si>
  <si>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</si>
  <si>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</si>
  <si>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</si>
  <si>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</si>
  <si>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</si>
  <si>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</si>
  <si>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</si>
  <si>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</si>
  <si>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</si>
  <si>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</si>
  <si>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</si>
  <si>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</si>
  <si>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</si>
  <si>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</si>
  <si>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</si>
  <si>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</si>
  <si>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</si>
  <si>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</si>
  <si>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</si>
  <si>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</si>
  <si>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</si>
  <si>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</si>
  <si>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</si>
  <si>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</si>
  <si>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</si>
  <si>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</si>
  <si>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</si>
  <si>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</si>
  <si>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</si>
  <si>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</si>
  <si>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</si>
  <si>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</si>
  <si>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</si>
  <si>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</si>
  <si>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</si>
  <si>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</si>
  <si>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</si>
  <si>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</si>
  <si>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</si>
  <si>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</si>
  <si>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</si>
  <si>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</si>
  <si>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</si>
  <si>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</si>
  <si>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</si>
  <si>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</si>
  <si>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</si>
  <si>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</si>
  <si>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</si>
  <si>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</si>
  <si>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</si>
  <si>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</si>
  <si>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</si>
  <si>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</si>
  <si>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</si>
  <si>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</si>
  <si>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</si>
  <si>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</si>
  <si>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</si>
  <si>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</si>
  <si>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</si>
  <si>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</si>
  <si>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</si>
  <si>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</si>
  <si>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</si>
  <si>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</si>
  <si>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</si>
  <si>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</si>
  <si>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</si>
  <si>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</si>
  <si>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</si>
  <si>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</si>
  <si>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</si>
  <si>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</si>
  <si>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</si>
  <si>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</si>
  <si>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</si>
  <si>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</si>
  <si>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</si>
  <si>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</si>
  <si>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</si>
  <si>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</si>
  <si>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</si>
  <si>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</si>
  <si>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</si>
  <si>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</si>
  <si>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</si>
  <si>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</si>
  <si>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</si>
  <si>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</si>
  <si>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</si>
  <si>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</si>
  <si>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</si>
  <si>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</si>
  <si>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</si>
  <si>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</si>
  <si>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</si>
  <si>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</si>
  <si>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</si>
  <si>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</si>
  <si>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</si>
  <si>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</si>
  <si>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</si>
  <si>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</si>
  <si>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</si>
  <si>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</si>
  <si>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</si>
  <si>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</si>
  <si>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</si>
  <si>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</si>
  <si>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</si>
  <si>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</si>
  <si>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</si>
  <si>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</si>
  <si>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</si>
  <si>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</si>
  <si>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</si>
  <si>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</si>
  <si>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</si>
  <si>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</si>
  <si>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</si>
  <si>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</si>
  <si>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</si>
  <si>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</si>
  <si>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</si>
  <si>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</si>
  <si>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</si>
  <si>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</si>
  <si>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</si>
  <si>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</si>
  <si>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</si>
  <si>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</si>
  <si>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</si>
  <si>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</si>
  <si>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</si>
  <si>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</si>
  <si>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</si>
  <si>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</si>
  <si>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</si>
  <si>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</si>
  <si>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</si>
  <si>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</si>
  <si>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</si>
  <si>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</si>
  <si>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</si>
  <si>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</si>
  <si>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</si>
  <si>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</si>
  <si>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</si>
  <si>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</si>
  <si>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</si>
  <si>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</si>
  <si>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</si>
  <si>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</si>
  <si>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</si>
  <si>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</si>
  <si>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</si>
  <si>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</si>
  <si>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</si>
  <si>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</si>
  <si>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</si>
  <si>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</si>
  <si>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</si>
  <si>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</si>
  <si>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</si>
  <si>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</si>
  <si>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</si>
  <si>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</si>
  <si>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</si>
  <si>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</si>
  <si>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</si>
  <si>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</si>
  <si>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</si>
  <si>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</si>
  <si>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</si>
  <si>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</si>
  <si>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</si>
  <si>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</si>
  <si>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</si>
  <si>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</si>
  <si>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</si>
  <si>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</si>
  <si>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</si>
  <si>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</si>
  <si>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</si>
  <si>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</si>
  <si>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</si>
  <si>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</si>
  <si>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</si>
  <si>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</si>
  <si>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</si>
  <si>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</si>
  <si>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</si>
  <si>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</si>
  <si>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</si>
  <si>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</si>
  <si>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</si>
  <si>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</si>
  <si>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</si>
  <si>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</si>
  <si>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</si>
  <si>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</si>
  <si>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</si>
  <si>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</si>
  <si>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</si>
  <si>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</si>
  <si>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</si>
  <si>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</si>
  <si>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</si>
  <si>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</si>
  <si>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</si>
  <si>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</si>
  <si>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</si>
  <si>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</si>
  <si>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</si>
  <si>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</si>
  <si>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</si>
  <si>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</si>
  <si>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</si>
  <si>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</si>
  <si>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</si>
  <si>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</si>
  <si>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</si>
  <si>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</si>
  <si>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</si>
  <si>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</si>
  <si>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</si>
  <si>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</si>
  <si>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</si>
  <si>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</si>
  <si>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</si>
  <si>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</si>
  <si>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</si>
  <si>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</si>
  <si>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</si>
  <si>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</si>
  <si>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</si>
  <si>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</si>
  <si>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</si>
  <si>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</si>
  <si>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</si>
  <si>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</si>
  <si>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</si>
  <si>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</si>
  <si>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</si>
  <si>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</si>
  <si>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</si>
  <si>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</si>
  <si>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</si>
  <si>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</si>
  <si>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</si>
  <si>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</si>
  <si>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</si>
  <si>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</si>
  <si>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</si>
  <si>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</si>
  <si>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</si>
  <si>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</si>
  <si>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</si>
  <si>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</si>
  <si>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</si>
  <si>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</si>
  <si>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</si>
  <si>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</si>
  <si>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</si>
  <si>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</si>
  <si>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</si>
  <si>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</si>
  <si>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</si>
  <si>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</si>
  <si>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</si>
  <si>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</si>
  <si>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</si>
  <si>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</si>
  <si>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</si>
  <si>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</si>
  <si>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</si>
  <si>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</si>
  <si>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</si>
  <si>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</si>
  <si>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</si>
  <si>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</si>
  <si>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</si>
  <si>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</si>
  <si>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</si>
  <si>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</si>
  <si>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</si>
  <si>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</si>
  <si>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</si>
  <si>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</si>
  <si>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</si>
  <si>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</si>
  <si>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</si>
  <si>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</si>
  <si>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</si>
  <si>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</si>
  <si>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</si>
  <si>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</si>
  <si>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</si>
  <si>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</si>
  <si>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</si>
  <si>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</si>
  <si>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</si>
  <si>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</si>
  <si>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</si>
  <si>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</si>
  <si>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</si>
  <si>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</si>
  <si>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</si>
  <si>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</si>
  <si>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</si>
  <si>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</si>
  <si>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</si>
  <si>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</si>
  <si>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</si>
  <si>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</si>
  <si>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</si>
  <si>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</si>
  <si>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</si>
  <si>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</si>
  <si>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</si>
  <si>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</si>
  <si>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</si>
  <si>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</si>
  <si>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</si>
  <si>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</si>
  <si>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</si>
  <si>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</si>
  <si>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</si>
  <si>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</si>
  <si>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</si>
  <si>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</si>
  <si>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</si>
  <si>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</si>
  <si>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</si>
  <si>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</si>
  <si>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</si>
  <si>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</si>
  <si>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</si>
  <si>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</si>
  <si>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</si>
  <si>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</si>
  <si>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</si>
  <si>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</si>
  <si>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</si>
  <si>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</si>
  <si>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</si>
  <si>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</si>
  <si>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</si>
  <si>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</si>
  <si>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</si>
  <si>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</si>
  <si>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</si>
  <si>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</si>
  <si>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</si>
  <si>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</si>
  <si>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</si>
  <si>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</si>
  <si>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</si>
  <si>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</si>
  <si>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</si>
  <si>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</si>
  <si>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</si>
  <si>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</si>
  <si>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</si>
  <si>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</si>
  <si>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</si>
  <si>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</si>
  <si>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</si>
  <si>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</si>
  <si>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</si>
  <si>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</si>
  <si>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</si>
  <si>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</si>
  <si>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</si>
  <si>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</si>
  <si>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</si>
  <si>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</si>
  <si>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</si>
  <si>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</si>
  <si>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</si>
  <si>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</si>
  <si>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</si>
  <si>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</si>
  <si>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</si>
  <si>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</si>
  <si>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</si>
  <si>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</si>
  <si>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</si>
  <si>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</si>
  <si>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</si>
  <si>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</si>
  <si>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</si>
  <si>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</si>
  <si>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</si>
  <si>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</si>
  <si>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</si>
  <si>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</si>
  <si>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</si>
  <si>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</si>
  <si>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</si>
  <si>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</si>
  <si>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</si>
  <si>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</si>
  <si>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</si>
  <si>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</si>
  <si>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</si>
  <si>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</si>
  <si>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</si>
  <si>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</si>
  <si>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</si>
  <si>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</si>
  <si>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</si>
  <si>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</si>
  <si>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</si>
  <si>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</si>
  <si>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</si>
  <si>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</si>
  <si>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</si>
  <si>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</si>
  <si>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</si>
  <si>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</si>
  <si>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</si>
  <si>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</si>
  <si>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</si>
  <si>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</si>
  <si>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</si>
  <si>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</si>
  <si>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</si>
  <si>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</si>
  <si>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</si>
  <si>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</si>
  <si>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</si>
  <si>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</si>
  <si>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</si>
  <si>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</si>
  <si>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</si>
  <si>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</si>
  <si>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</si>
  <si>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</si>
  <si>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</si>
  <si>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</si>
  <si>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</si>
  <si>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</si>
  <si>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</si>
  <si>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</si>
  <si>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</si>
  <si>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</si>
  <si>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</si>
  <si>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</si>
  <si>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</si>
  <si>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</si>
  <si>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</si>
  <si>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</si>
  <si>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</si>
  <si>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</si>
  <si>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</si>
  <si>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</si>
  <si>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</si>
  <si>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</si>
  <si>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</si>
  <si>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</si>
  <si>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</si>
  <si>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</si>
  <si>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</si>
  <si>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</si>
  <si>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</si>
  <si>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</si>
  <si>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</si>
  <si>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</si>
  <si>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</si>
  <si>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</si>
  <si>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</si>
  <si>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</si>
  <si>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</si>
  <si>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</si>
  <si>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</si>
  <si>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</si>
  <si>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</si>
  <si>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</si>
  <si>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</si>
  <si>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</si>
  <si>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</si>
  <si>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</si>
  <si>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</si>
  <si>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</si>
  <si>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</si>
  <si>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</si>
  <si>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</si>
  <si>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</si>
  <si>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</si>
  <si>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</si>
  <si>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</si>
  <si>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</si>
  <si>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</si>
  <si>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</si>
  <si>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</si>
  <si>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</si>
  <si>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</si>
  <si>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</si>
  <si>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</si>
  <si>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</si>
  <si>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</si>
  <si>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</si>
  <si>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</si>
  <si>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</si>
  <si>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</si>
  <si>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</si>
  <si>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</si>
  <si>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</si>
  <si>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</si>
  <si>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</si>
  <si>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</si>
  <si>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</si>
  <si>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</si>
  <si>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</si>
  <si>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</si>
  <si>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</si>
  <si>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</si>
  <si>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</si>
  <si>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</si>
  <si>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</si>
  <si>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</si>
  <si>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</si>
  <si>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</si>
  <si>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</si>
  <si>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</si>
  <si>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</si>
  <si>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</si>
  <si>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</si>
  <si>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</si>
  <si>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</si>
  <si>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</si>
  <si>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</si>
  <si>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</si>
  <si>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</si>
  <si>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</si>
  <si>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</si>
  <si>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</si>
  <si>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</si>
  <si>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</si>
  <si>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</si>
  <si>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</si>
  <si>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</si>
  <si>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</si>
  <si>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</si>
  <si>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</si>
  <si>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</si>
  <si>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</si>
  <si>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</si>
  <si>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</si>
  <si>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</si>
  <si>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</si>
  <si>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</si>
  <si>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</si>
  <si>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</si>
  <si>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</si>
  <si>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</si>
  <si>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</si>
  <si>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</si>
  <si>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</si>
  <si>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</si>
  <si>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</si>
  <si>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</si>
  <si>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</si>
  <si>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</si>
  <si>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</si>
  <si>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</si>
  <si>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</si>
  <si>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</si>
  <si>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</si>
  <si>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</si>
  <si>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</si>
  <si>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</si>
  <si>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</si>
  <si>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</si>
  <si>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</si>
  <si>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</si>
  <si>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</si>
  <si>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</si>
  <si>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</si>
  <si>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</si>
  <si>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</si>
  <si>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</si>
  <si>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</si>
  <si>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</si>
  <si>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</si>
  <si>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</si>
  <si>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</si>
  <si>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</si>
  <si>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</si>
  <si>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</si>
  <si>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</si>
  <si>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</si>
  <si>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</si>
  <si>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</si>
  <si>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</si>
  <si>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</si>
  <si>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</si>
  <si>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</si>
  <si>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</si>
  <si>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</si>
  <si>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</si>
  <si>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</si>
  <si>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</si>
  <si>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</si>
  <si>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</si>
  <si>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</si>
  <si>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</si>
  <si>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</si>
  <si>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</si>
  <si>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</si>
  <si>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</si>
  <si>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</si>
  <si>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</si>
  <si>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</si>
  <si>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</si>
  <si>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</si>
  <si>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</si>
  <si>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</si>
  <si>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</si>
  <si>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</si>
  <si>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</si>
  <si>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</si>
  <si>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</si>
  <si>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</si>
  <si>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</si>
  <si>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</si>
  <si>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</si>
  <si>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</si>
  <si>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</si>
  <si>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</si>
  <si>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</si>
  <si>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</si>
  <si>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</si>
  <si>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</si>
  <si>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</si>
  <si>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</si>
  <si>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</si>
  <si>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</si>
  <si>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</si>
  <si>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</si>
  <si>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</si>
  <si>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</si>
  <si>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</si>
  <si>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</si>
  <si>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</si>
  <si>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</si>
  <si>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</si>
  <si>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</si>
  <si>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</si>
  <si>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</si>
  <si>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</si>
  <si>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</si>
  <si>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</si>
  <si>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</si>
  <si>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</si>
  <si>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</si>
  <si>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</si>
  <si>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</si>
  <si>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</si>
  <si>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</si>
  <si>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</si>
  <si>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</si>
  <si>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</si>
  <si>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</si>
  <si>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</si>
  <si>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</si>
  <si>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</si>
  <si>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</si>
  <si>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</si>
  <si>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</si>
  <si>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</si>
  <si>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</si>
  <si>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</si>
  <si>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</si>
  <si>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</si>
  <si>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</si>
  <si>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</si>
  <si>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</si>
  <si>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</si>
  <si>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</si>
  <si>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</si>
  <si>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</si>
  <si>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</si>
  <si>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</si>
  <si>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</si>
  <si>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</si>
  <si>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</si>
  <si>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</si>
  <si>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</si>
  <si>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</si>
  <si>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</si>
  <si>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</si>
  <si>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</si>
  <si>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</si>
  <si>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</si>
  <si>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</si>
  <si>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</si>
  <si>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</si>
  <si>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</si>
  <si>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</si>
  <si>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</si>
  <si>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</si>
  <si>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</si>
  <si>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</si>
  <si>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</si>
  <si>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</si>
  <si>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</si>
  <si>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</si>
  <si>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</si>
  <si>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</si>
  <si>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</si>
  <si>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</si>
  <si>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</si>
  <si>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</si>
  <si>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</si>
  <si>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</si>
  <si>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</si>
  <si>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</si>
  <si>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</si>
  <si>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</si>
  <si>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</si>
  <si>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</si>
  <si>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</si>
  <si>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</si>
  <si>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</si>
  <si>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</si>
  <si>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</si>
  <si>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</si>
  <si>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</si>
  <si>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</si>
  <si>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</si>
  <si>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</si>
  <si>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</si>
  <si>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</si>
  <si>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</si>
  <si>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</si>
  <si>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</si>
  <si>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</si>
  <si>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</si>
  <si>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</si>
  <si>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</si>
  <si>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</si>
  <si>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</si>
  <si>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</si>
  <si>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</si>
  <si>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</si>
  <si>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</si>
  <si>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</si>
  <si>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</si>
  <si>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</si>
  <si>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</si>
  <si>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</si>
  <si>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</si>
  <si>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</si>
  <si>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</si>
  <si>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</si>
  <si>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</si>
  <si>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</si>
  <si>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</si>
  <si>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</si>
  <si>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</si>
  <si>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</si>
  <si>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</si>
  <si>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</si>
  <si>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</si>
  <si>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</si>
  <si>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</si>
  <si>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</si>
  <si>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</si>
  <si>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</si>
  <si>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</si>
  <si>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</si>
  <si>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</si>
  <si>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</si>
  <si>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</si>
  <si>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</si>
  <si>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</si>
  <si>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</si>
  <si>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</si>
  <si>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</si>
  <si>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</si>
  <si>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</si>
  <si>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</si>
  <si>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</si>
  <si>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</si>
  <si>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</si>
  <si>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</si>
  <si>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</si>
  <si>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</si>
  <si>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</si>
  <si>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</si>
  <si>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</si>
  <si>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</si>
  <si>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</si>
  <si>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</si>
  <si>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</si>
  <si>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</si>
  <si>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</si>
  <si>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</si>
  <si>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</si>
  <si>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</si>
  <si>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</si>
  <si>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</si>
  <si>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</si>
  <si>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</si>
  <si>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</si>
  <si>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</si>
  <si>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</si>
  <si>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</si>
  <si>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</si>
  <si>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</si>
  <si>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</si>
  <si>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</si>
  <si>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</si>
  <si>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</si>
  <si>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</si>
  <si>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</si>
  <si>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</si>
  <si>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</si>
  <si>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</si>
  <si>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</si>
  <si>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</si>
  <si>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</si>
  <si>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</si>
  <si>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</si>
  <si>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</si>
  <si>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</si>
  <si>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</si>
  <si>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</si>
  <si>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</si>
  <si>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</si>
  <si>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</si>
  <si>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</si>
  <si>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</si>
  <si>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</si>
  <si>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</si>
  <si>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</si>
  <si>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</si>
  <si>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</si>
  <si>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</si>
  <si>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</si>
  <si>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</si>
  <si>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</si>
  <si>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</si>
  <si>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</si>
  <si>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</si>
  <si>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</si>
  <si>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</si>
  <si>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</si>
  <si>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</si>
  <si>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</si>
  <si>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</si>
  <si>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</si>
  <si>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</si>
  <si>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</si>
  <si>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</si>
  <si>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</si>
  <si>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</si>
  <si>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</si>
  <si>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</si>
  <si>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</si>
  <si>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</si>
  <si>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</si>
  <si>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</si>
  <si>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</si>
  <si>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</si>
  <si>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</si>
  <si>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</si>
  <si>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</si>
  <si>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</si>
  <si>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</si>
  <si>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</si>
  <si>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</si>
  <si>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</si>
  <si>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</si>
  <si>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</si>
  <si>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</si>
  <si>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</si>
  <si>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</si>
  <si>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</si>
  <si>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</si>
  <si>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</si>
  <si>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</si>
  <si>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</si>
  <si>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</si>
  <si>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</si>
  <si>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</si>
  <si>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</si>
  <si>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</si>
  <si>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</si>
  <si>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</si>
  <si>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</si>
  <si>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</si>
  <si>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</si>
  <si>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</si>
  <si>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</si>
  <si>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</si>
  <si>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</si>
  <si>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</si>
  <si>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</si>
  <si>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</si>
  <si>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</si>
  <si>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</si>
  <si>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</si>
  <si>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</si>
  <si>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</si>
  <si>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</si>
  <si>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</si>
  <si>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</si>
  <si>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</si>
  <si>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</si>
  <si>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</si>
  <si>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</si>
  <si>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</si>
  <si>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</si>
  <si>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</si>
  <si>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</si>
  <si>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</si>
  <si>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</si>
  <si>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</si>
  <si>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</si>
  <si>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</si>
  <si>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</si>
  <si>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</si>
  <si>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</si>
  <si>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</si>
  <si>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</si>
  <si>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</si>
  <si>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</si>
  <si>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</si>
  <si>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</si>
  <si>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</si>
  <si>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</si>
  <si>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</si>
  <si>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</si>
  <si>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</si>
  <si>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</si>
  <si>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</si>
  <si>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</si>
  <si>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</si>
  <si>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</si>
  <si>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</si>
  <si>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</si>
  <si>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</si>
  <si>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</si>
  <si>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</si>
  <si>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</si>
  <si>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</si>
  <si>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</si>
  <si>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</si>
  <si>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</si>
  <si>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</si>
  <si>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</si>
  <si>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</si>
  <si>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</si>
  <si>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</si>
  <si>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</si>
  <si>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</si>
  <si>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</si>
  <si>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</si>
  <si>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</si>
  <si>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</si>
  <si>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</si>
  <si>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</si>
  <si>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</si>
  <si>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</si>
  <si>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</si>
  <si>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</si>
  <si>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</si>
  <si>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</si>
  <si>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</si>
  <si>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</si>
  <si>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</si>
  <si>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</si>
  <si>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</si>
  <si>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</si>
  <si>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</si>
  <si>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</si>
  <si>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</si>
  <si>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</si>
  <si>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</si>
  <si>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</si>
  <si>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</si>
  <si>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</si>
  <si>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</si>
  <si>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</si>
  <si>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</si>
  <si>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</si>
  <si>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</si>
  <si>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</si>
  <si>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</si>
  <si>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</si>
  <si>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</si>
  <si>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</si>
  <si>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</si>
  <si>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</si>
  <si>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</si>
  <si>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</si>
  <si>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</si>
  <si>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</si>
  <si>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</si>
  <si>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</si>
  <si>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</si>
  <si>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</si>
  <si>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</si>
  <si>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</si>
  <si>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</si>
  <si>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</si>
  <si>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</si>
  <si>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</si>
  <si>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</si>
  <si>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</si>
  <si>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</si>
  <si>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</si>
  <si>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</si>
  <si>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</si>
  <si>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</si>
  <si>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</si>
  <si>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</si>
  <si>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</si>
  <si>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</si>
  <si>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</si>
  <si>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</si>
  <si>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</si>
  <si>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</si>
  <si>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</si>
  <si>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</si>
  <si>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</si>
  <si>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</si>
  <si>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</si>
  <si>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</si>
  <si>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</si>
  <si>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</si>
  <si>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</si>
  <si>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</si>
  <si>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</si>
  <si>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</si>
  <si>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</si>
  <si>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</si>
  <si>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</si>
  <si>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</si>
  <si>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</si>
  <si>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</si>
  <si>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</si>
  <si>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</si>
  <si>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</si>
  <si>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</si>
  <si>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</si>
  <si>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</si>
  <si>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</si>
  <si>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</si>
  <si>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</si>
  <si>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</si>
  <si>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</si>
  <si>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</si>
  <si>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</si>
  <si>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</si>
  <si>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</si>
  <si>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</si>
  <si>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</si>
  <si>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</si>
  <si>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</si>
  <si>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</si>
  <si>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</si>
  <si>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</si>
  <si>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</si>
  <si>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</si>
  <si>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</si>
  <si>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</si>
  <si>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</si>
  <si>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</si>
  <si>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</si>
  <si>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</si>
  <si>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</si>
  <si>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</si>
  <si>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</si>
  <si>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</si>
  <si>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</si>
  <si>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</si>
  <si>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</si>
  <si>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</si>
  <si>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</si>
  <si>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</si>
  <si>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</si>
  <si>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</si>
  <si>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</si>
  <si>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</si>
  <si>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</si>
  <si>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</si>
  <si>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</si>
  <si>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</si>
  <si>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</si>
  <si>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</si>
  <si>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</si>
  <si>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</si>
  <si>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</si>
  <si>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</si>
  <si>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</si>
  <si>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</si>
  <si>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</si>
  <si>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</si>
  <si>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</si>
  <si>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</si>
  <si>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</si>
  <si>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</si>
  <si>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</si>
  <si>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</si>
  <si>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</si>
  <si>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</si>
  <si>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</si>
  <si>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</si>
  <si>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</si>
  <si>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</si>
  <si>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</si>
  <si>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</si>
  <si>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</si>
  <si>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</si>
  <si>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</si>
  <si>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</si>
  <si>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</si>
  <si>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</si>
  <si>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</si>
  <si>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</si>
  <si>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</si>
  <si>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</si>
  <si>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</si>
  <si>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</si>
  <si>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</si>
  <si>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</si>
  <si>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</si>
  <si>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</si>
  <si>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</si>
  <si>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</si>
  <si>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</si>
  <si>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</si>
  <si>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</si>
  <si>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</si>
  <si>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</si>
  <si>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</si>
  <si>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</si>
  <si>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</si>
  <si>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</si>
  <si>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</si>
  <si>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</si>
  <si>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</si>
  <si>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</si>
  <si>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</si>
  <si>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</si>
  <si>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</si>
  <si>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</si>
  <si>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</si>
  <si>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</si>
  <si>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</si>
  <si>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</si>
  <si>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</si>
  <si>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</si>
  <si>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</si>
  <si>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</si>
  <si>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</si>
  <si>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</si>
  <si>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</si>
  <si>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</si>
  <si>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</si>
  <si>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</si>
  <si>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</si>
  <si>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</si>
  <si>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</si>
  <si>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</si>
  <si>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</si>
  <si>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</si>
  <si>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</si>
  <si>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</si>
  <si>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</si>
  <si>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</si>
  <si>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</si>
  <si>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</si>
  <si>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</si>
  <si>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</si>
  <si>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</si>
  <si>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</si>
  <si>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</si>
  <si>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</si>
  <si>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</si>
  <si>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</si>
  <si>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</si>
  <si>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</si>
  <si>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</si>
  <si>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</si>
  <si>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</si>
  <si>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</si>
  <si>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</si>
  <si>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</si>
  <si>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</si>
  <si>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</si>
  <si>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</si>
  <si>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</si>
  <si>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</si>
  <si>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</si>
  <si>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</si>
  <si>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</si>
  <si>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</si>
  <si>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</si>
  <si>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</si>
  <si>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</si>
  <si>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</si>
  <si>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</si>
  <si>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</si>
  <si>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</si>
  <si>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</si>
  <si>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</si>
  <si>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</si>
  <si>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</si>
  <si>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</si>
  <si>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</si>
  <si>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</si>
  <si>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</si>
  <si>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</si>
  <si>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</si>
  <si>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</si>
  <si>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</si>
  <si>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</si>
  <si>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</si>
  <si>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</si>
  <si>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</si>
  <si>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</si>
  <si>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</si>
  <si>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</si>
  <si>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</si>
  <si>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</si>
  <si>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</si>
  <si>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</si>
  <si>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</si>
  <si>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</si>
  <si>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</si>
  <si>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</si>
  <si>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</si>
  <si>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</si>
  <si>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</si>
  <si>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</si>
  <si>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</si>
  <si>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</si>
  <si>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</si>
  <si>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</si>
  <si>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</si>
  <si>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</si>
  <si>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</si>
  <si>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</si>
  <si>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</si>
  <si>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</si>
  <si>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</si>
  <si>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</si>
  <si>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</si>
  <si>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</si>
  <si>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</si>
  <si>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</si>
  <si>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</si>
  <si>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</si>
  <si>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</si>
  <si>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</si>
  <si>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</si>
  <si>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</si>
  <si>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</si>
  <si>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</si>
  <si>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</si>
  <si>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</si>
  <si>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</si>
  <si>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</si>
  <si>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</si>
  <si>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</si>
  <si>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</si>
  <si>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</si>
  <si>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</si>
  <si>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</si>
  <si>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</si>
  <si>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</si>
  <si>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</si>
  <si>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</si>
  <si>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</si>
  <si>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</si>
  <si>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</si>
  <si>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</si>
  <si>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</si>
  <si>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</si>
  <si>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</si>
  <si>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</si>
  <si>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</si>
  <si>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</si>
  <si>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</si>
  <si>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</si>
  <si>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</si>
  <si>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</si>
  <si>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</si>
  <si>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</si>
  <si>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</si>
  <si>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</si>
  <si>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</si>
  <si>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</si>
  <si>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</si>
  <si>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</si>
  <si>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</si>
  <si>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</si>
  <si>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</si>
  <si>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</si>
  <si>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</si>
  <si>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</si>
  <si>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</si>
  <si>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</si>
  <si>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</si>
  <si>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</si>
  <si>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</si>
  <si>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</si>
  <si>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</si>
  <si>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</si>
  <si>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</si>
  <si>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</si>
  <si>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</si>
  <si>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</si>
  <si>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</si>
  <si>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</si>
  <si>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</si>
  <si>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</si>
  <si>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</si>
  <si>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</si>
  <si>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</si>
  <si>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</si>
  <si>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</si>
  <si>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</si>
  <si>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</si>
  <si>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</si>
  <si>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</si>
  <si>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</si>
  <si>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</si>
  <si>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</si>
  <si>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</si>
  <si>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</si>
  <si>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</si>
  <si>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</si>
  <si>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</si>
  <si>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</si>
  <si>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</si>
  <si>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</si>
  <si>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</si>
  <si>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</si>
  <si>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</si>
  <si>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</si>
  <si>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</si>
  <si>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</si>
  <si>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</si>
  <si>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</si>
  <si>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</si>
  <si>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</si>
  <si>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</si>
  <si>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</si>
  <si>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</si>
  <si>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</si>
  <si>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</si>
  <si>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</si>
  <si>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</si>
  <si>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</si>
  <si>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</si>
  <si>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</si>
  <si>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</si>
  <si>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</si>
  <si>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</si>
  <si>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</si>
  <si>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</si>
  <si>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</si>
  <si>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</si>
  <si>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</si>
  <si>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</si>
  <si>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</si>
  <si>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</si>
  <si>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</si>
  <si>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</si>
  <si>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</si>
  <si>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</si>
  <si>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</si>
  <si>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</si>
  <si>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</si>
  <si>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</si>
  <si>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</si>
  <si>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</si>
  <si>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</si>
  <si>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</si>
  <si>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</si>
  <si>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</si>
  <si>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</si>
  <si>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</si>
  <si>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</si>
  <si>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</si>
  <si>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</si>
  <si>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</si>
  <si>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</si>
  <si>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</si>
  <si>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</si>
  <si>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</si>
  <si>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</si>
  <si>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</si>
  <si>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</si>
  <si>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</si>
  <si>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</si>
  <si>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</si>
  <si>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</si>
  <si>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</si>
  <si>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</si>
  <si>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</si>
  <si>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</si>
  <si>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</si>
  <si>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</si>
  <si>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</si>
  <si>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</si>
  <si>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</si>
  <si>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</si>
  <si>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</si>
  <si>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</si>
  <si>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</si>
  <si>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</si>
  <si>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</si>
  <si>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</si>
  <si>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</si>
  <si>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</si>
  <si>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</si>
  <si>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</si>
  <si>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</si>
  <si>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</si>
  <si>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</si>
  <si>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</si>
  <si>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</si>
  <si>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</si>
  <si>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</si>
  <si>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</si>
  <si>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</si>
  <si>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</si>
  <si>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</si>
  <si>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</si>
  <si>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</si>
  <si>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</si>
  <si>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</si>
  <si>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</si>
  <si>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</si>
  <si>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</si>
  <si>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</si>
  <si>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</si>
  <si>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</si>
  <si>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</si>
  <si>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</si>
  <si>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</si>
  <si>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</si>
  <si>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</si>
  <si>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</si>
  <si>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</si>
  <si>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</si>
  <si>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</si>
  <si>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</si>
  <si>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</si>
  <si>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</si>
  <si>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</si>
  <si>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</si>
  <si>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</si>
  <si>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</si>
  <si>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</si>
  <si>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</si>
  <si>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</si>
  <si>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</si>
  <si>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</si>
  <si>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</si>
  <si>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</si>
  <si>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</si>
  <si>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</si>
  <si>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</si>
  <si>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</si>
  <si>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</si>
  <si>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</si>
  <si>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</si>
  <si>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</si>
  <si>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</si>
  <si>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</si>
  <si>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</si>
  <si>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</si>
  <si>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</si>
  <si>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</si>
  <si>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</si>
  <si>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</si>
  <si>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</si>
  <si>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</si>
  <si>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</si>
  <si>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</si>
  <si>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</si>
  <si>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</si>
  <si>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</si>
  <si>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</si>
  <si>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</si>
  <si>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</si>
  <si>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</si>
  <si>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</si>
  <si>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</si>
  <si>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</si>
  <si>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</si>
  <si>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</si>
  <si>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</si>
  <si>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</si>
  <si>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</si>
  <si>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</si>
  <si>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</si>
  <si>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</si>
  <si>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</si>
  <si>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</si>
  <si>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</si>
  <si>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</si>
  <si>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</si>
  <si>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</si>
  <si>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</si>
  <si>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</si>
  <si>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</si>
  <si>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</si>
  <si>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</si>
  <si>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</si>
  <si>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</si>
  <si>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</si>
  <si>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</si>
  <si>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</si>
  <si>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</si>
  <si>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</si>
  <si>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</si>
  <si>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</si>
  <si>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</si>
  <si>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</si>
  <si>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</si>
  <si>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</si>
  <si>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</si>
  <si>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</si>
  <si>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</si>
  <si>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</si>
  <si>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</si>
  <si>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</si>
  <si>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</si>
  <si>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</si>
  <si>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</si>
  <si>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</si>
  <si>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</si>
  <si>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</si>
  <si>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</si>
  <si>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</si>
  <si>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</si>
  <si>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</si>
  <si>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</si>
  <si>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</si>
  <si>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</si>
  <si>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</si>
  <si>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</si>
  <si>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</si>
  <si>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</si>
  <si>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</si>
  <si>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</si>
  <si>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</si>
  <si>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</si>
  <si>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</si>
  <si>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</si>
  <si>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</si>
  <si>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</si>
  <si>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</si>
  <si>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</si>
  <si>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</si>
  <si>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</si>
  <si>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</si>
  <si>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</si>
  <si>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</si>
  <si>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</si>
  <si>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</si>
  <si>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</si>
  <si>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</si>
  <si>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</si>
  <si>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</si>
  <si>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</si>
  <si>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</si>
  <si>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</si>
  <si>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</si>
  <si>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</si>
  <si>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</si>
  <si>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</si>
  <si>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</si>
  <si>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</si>
  <si>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</si>
  <si>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</si>
  <si>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</si>
  <si>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</si>
  <si>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</si>
  <si>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</si>
  <si>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</si>
  <si>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</si>
  <si>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</si>
  <si>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</si>
  <si>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</si>
  <si>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</si>
  <si>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</si>
  <si>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</si>
  <si>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</si>
  <si>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</si>
  <si>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</si>
  <si>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</si>
  <si>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</si>
  <si>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</si>
  <si>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</si>
  <si>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</si>
  <si>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</si>
  <si>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</si>
  <si>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</si>
  <si>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</si>
  <si>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</si>
  <si>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</si>
  <si>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</si>
  <si>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</si>
  <si>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</si>
  <si>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</si>
  <si>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</si>
  <si>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</si>
  <si>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</si>
  <si>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</si>
  <si>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</si>
  <si>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</si>
  <si>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</si>
  <si>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</si>
  <si>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</si>
  <si>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</si>
  <si>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</si>
  <si>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</si>
  <si>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</si>
  <si>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</si>
  <si>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</si>
  <si>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</si>
  <si>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</si>
  <si>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</si>
  <si>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</si>
  <si>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</si>
  <si>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</si>
  <si>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</si>
  <si>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</si>
  <si>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</si>
  <si>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</si>
  <si>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</si>
  <si>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</si>
  <si>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</si>
  <si>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</si>
  <si>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</si>
  <si>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</si>
  <si>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</si>
  <si>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</si>
  <si>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</si>
  <si>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</si>
  <si>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</si>
  <si>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</si>
  <si>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</si>
  <si>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</si>
  <si>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</si>
  <si>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</si>
  <si>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</si>
  <si>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</si>
  <si>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</si>
  <si>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</si>
  <si>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</si>
  <si>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</si>
  <si>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</si>
  <si>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</si>
  <si>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</si>
  <si>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</si>
  <si>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</si>
  <si>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</si>
  <si>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</si>
  <si>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</si>
  <si>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</si>
  <si>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</si>
  <si>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</si>
  <si>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</si>
  <si>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</si>
  <si>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</si>
  <si>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</si>
  <si>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</si>
  <si>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</si>
  <si>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</si>
  <si>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</si>
  <si>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</si>
  <si>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</si>
  <si>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</si>
  <si>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</si>
  <si>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</si>
  <si>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</si>
  <si>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</si>
  <si>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</si>
  <si>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</si>
  <si>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</si>
  <si>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</si>
  <si>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</si>
  <si>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</si>
  <si>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</si>
  <si>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</si>
  <si>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</si>
  <si>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</si>
  <si>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</si>
  <si>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</si>
  <si>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</si>
  <si>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</si>
  <si>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</si>
  <si>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</si>
  <si>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</si>
  <si>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</si>
  <si>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</si>
  <si>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</si>
  <si>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</si>
  <si>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</si>
  <si>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</si>
  <si>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</si>
  <si>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</si>
  <si>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</si>
  <si>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</si>
  <si>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</si>
  <si>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</si>
  <si>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</si>
  <si>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</si>
  <si>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</si>
  <si>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</si>
  <si>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</si>
  <si>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</si>
  <si>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</si>
  <si>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</si>
  <si>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</si>
  <si>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</si>
  <si>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</si>
  <si>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</si>
  <si>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</si>
  <si>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</si>
  <si>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</si>
  <si>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</si>
  <si>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</si>
  <si>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</si>
  <si>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</si>
  <si>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</si>
  <si>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</si>
  <si>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</si>
  <si>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</si>
  <si>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</si>
  <si>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</si>
  <si>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</si>
  <si>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</si>
  <si>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</si>
  <si>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</si>
  <si>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</si>
  <si>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</si>
  <si>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</si>
  <si>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</si>
  <si>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</si>
  <si>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</si>
  <si>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</si>
  <si>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</si>
  <si>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</si>
  <si>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</si>
  <si>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</si>
  <si>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</si>
  <si>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</si>
  <si>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</si>
  <si>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</si>
  <si>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</si>
  <si>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</si>
  <si>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</si>
  <si>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</si>
  <si>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</si>
  <si>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</si>
  <si>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</si>
  <si>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</si>
  <si>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</si>
  <si>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</si>
  <si>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</si>
  <si>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</si>
  <si>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</si>
  <si>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</si>
  <si>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</si>
  <si>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</si>
  <si>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</si>
  <si>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</si>
  <si>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</si>
  <si>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</si>
  <si>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</si>
  <si>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</si>
  <si>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</si>
  <si>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</si>
  <si>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</si>
  <si>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</si>
  <si>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</si>
  <si>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</si>
  <si>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</si>
  <si>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</si>
  <si>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</si>
  <si>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</si>
  <si>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</si>
  <si>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</si>
  <si>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</si>
  <si>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</si>
  <si>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</si>
  <si>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</si>
  <si>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</si>
  <si>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</si>
  <si>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</si>
  <si>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</si>
  <si>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</si>
  <si>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</si>
  <si>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</si>
  <si>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</si>
  <si>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</si>
  <si>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</si>
  <si>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</si>
  <si>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</si>
  <si>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</si>
  <si>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</si>
  <si>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</si>
  <si>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</si>
  <si>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</si>
  <si>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</si>
  <si>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</si>
  <si>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</si>
  <si>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</si>
  <si>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</si>
  <si>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</si>
  <si>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</si>
  <si>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</si>
  <si>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</si>
  <si>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</si>
  <si>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</si>
  <si>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</si>
  <si>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</si>
  <si>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</si>
  <si>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</si>
  <si>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</si>
  <si>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</si>
  <si>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</si>
  <si>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</si>
  <si>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</si>
  <si>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</si>
  <si>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</si>
  <si>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</si>
  <si>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</si>
  <si>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</si>
  <si>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</si>
  <si>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</si>
  <si>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</si>
  <si>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</si>
  <si>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</si>
  <si>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</si>
  <si>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</si>
  <si>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</si>
  <si>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</si>
  <si>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</si>
  <si>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</si>
  <si>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</si>
  <si>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</si>
  <si>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</si>
  <si>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</si>
  <si>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</si>
  <si>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</si>
  <si>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</si>
  <si>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</si>
  <si>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</si>
  <si>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</si>
  <si>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</si>
  <si>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</si>
  <si>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</si>
  <si>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</si>
  <si>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</si>
  <si>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</si>
  <si>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</si>
  <si>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</si>
  <si>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</si>
  <si>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</si>
  <si>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</si>
  <si>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</si>
  <si>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</si>
  <si>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</si>
  <si>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</si>
  <si>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</si>
  <si>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</si>
  <si>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</si>
  <si>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</si>
  <si>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</si>
  <si>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</si>
  <si>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</si>
  <si>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</si>
  <si>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</si>
  <si>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</si>
  <si>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</si>
  <si>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</si>
  <si>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</si>
  <si>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</si>
  <si>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</si>
  <si>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</si>
  <si>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</si>
  <si>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</si>
  <si>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</si>
  <si>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</si>
  <si>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</si>
  <si>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</si>
  <si>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</si>
  <si>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</si>
  <si>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</si>
  <si>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</si>
  <si>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</si>
  <si>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</si>
  <si>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</si>
  <si>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</si>
  <si>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</si>
  <si>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</si>
  <si>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</si>
  <si>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</si>
  <si>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</si>
  <si>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</si>
  <si>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</si>
  <si>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</si>
  <si>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</si>
  <si>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</si>
  <si>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</si>
  <si>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</si>
  <si>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</si>
  <si>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</si>
  <si>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</si>
  <si>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</si>
  <si>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</si>
  <si>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</si>
  <si>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</si>
  <si>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</si>
  <si>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</si>
  <si>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</si>
  <si>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</si>
  <si>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</si>
  <si>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</si>
  <si>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</si>
  <si>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</si>
  <si>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</si>
  <si>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</si>
  <si>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</si>
  <si>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</si>
  <si>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</si>
  <si>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</si>
  <si>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</si>
  <si>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</si>
  <si>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</si>
  <si>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</si>
  <si>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</si>
  <si>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</si>
  <si>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</si>
  <si>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</si>
  <si>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</si>
  <si>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</si>
  <si>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</si>
  <si>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</si>
  <si>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</si>
  <si>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</si>
  <si>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</si>
  <si>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</si>
  <si>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</si>
  <si>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</si>
  <si>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</si>
  <si>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</si>
  <si>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</si>
  <si>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</si>
  <si>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</si>
  <si>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</si>
  <si>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</si>
  <si>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</si>
  <si>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</si>
  <si>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</si>
  <si>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</si>
  <si>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</si>
  <si>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</si>
  <si>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</si>
  <si>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</si>
  <si>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</si>
  <si>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</si>
  <si>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</si>
  <si>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</si>
  <si>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</si>
  <si>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</si>
  <si>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</si>
  <si>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</si>
  <si>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</si>
  <si>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</si>
  <si>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</si>
  <si>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</si>
  <si>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</si>
  <si>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</si>
  <si>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</si>
  <si>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</si>
  <si>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</si>
  <si>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</si>
  <si>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</si>
  <si>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</si>
  <si>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</si>
  <si>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</si>
  <si>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</si>
  <si>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</si>
  <si>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</si>
  <si>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</si>
  <si>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</si>
  <si>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</si>
  <si>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</si>
  <si>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</si>
  <si>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</si>
  <si>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</si>
  <si>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</si>
  <si>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</si>
  <si>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</si>
  <si>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</si>
  <si>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</si>
  <si>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</si>
  <si>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</si>
  <si>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</si>
  <si>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</si>
  <si>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</si>
  <si>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</si>
  <si>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</si>
  <si>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</si>
  <si>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</si>
  <si>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</si>
  <si>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</si>
  <si>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</si>
  <si>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</si>
  <si>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</si>
  <si>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</si>
  <si>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</si>
  <si>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</si>
  <si>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</si>
  <si>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</si>
  <si>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</si>
  <si>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</si>
  <si>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</si>
  <si>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</si>
  <si>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</si>
  <si>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</si>
  <si>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</si>
  <si>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</si>
  <si>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</si>
  <si>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</si>
  <si>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</si>
  <si>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</si>
  <si>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</si>
  <si>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</si>
  <si>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</si>
  <si>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</si>
  <si>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</si>
  <si>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</si>
  <si>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</si>
  <si>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</si>
  <si>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</si>
  <si>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</si>
  <si>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</si>
  <si>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</si>
  <si>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</si>
  <si>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</si>
  <si>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</si>
  <si>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</si>
  <si>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</si>
  <si>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</si>
  <si>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</si>
  <si>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</si>
  <si>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</si>
  <si>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</si>
  <si>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</si>
  <si>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</si>
  <si>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</si>
  <si>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</si>
  <si>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</si>
  <si>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</si>
  <si>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</si>
  <si>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</si>
  <si>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</si>
  <si>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</si>
  <si>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</si>
  <si>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</si>
  <si>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</si>
  <si>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</si>
  <si>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</si>
  <si>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</si>
  <si>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</si>
  <si>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</si>
  <si>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</si>
  <si>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</si>
  <si>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</si>
  <si>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</si>
  <si>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</si>
  <si>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</si>
  <si>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</si>
  <si>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</si>
  <si>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</si>
  <si>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</si>
  <si>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</si>
  <si>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</si>
  <si>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</si>
  <si>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</si>
  <si>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</si>
  <si>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</si>
  <si>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</si>
  <si>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</si>
  <si>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</si>
  <si>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</si>
  <si>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</si>
  <si>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</si>
  <si>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</si>
  <si>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</si>
  <si>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</si>
  <si>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</si>
  <si>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</si>
  <si>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</si>
  <si>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</si>
  <si>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</si>
  <si>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</si>
  <si>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</si>
  <si>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</si>
  <si>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</si>
  <si>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</si>
  <si>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</si>
  <si>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</si>
  <si>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</si>
  <si>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</si>
  <si>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</si>
  <si>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</si>
  <si>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</si>
  <si>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</si>
  <si>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</si>
  <si>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</si>
  <si>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</si>
  <si>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</si>
  <si>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</si>
  <si>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</si>
  <si>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</si>
  <si>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</si>
  <si>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</si>
  <si>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</si>
  <si>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</si>
  <si>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</si>
  <si>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</si>
  <si>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</si>
  <si>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</si>
  <si>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</si>
  <si>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</si>
  <si>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</si>
  <si>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</si>
  <si>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</si>
  <si>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</si>
  <si>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</si>
  <si>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</si>
  <si>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</si>
  <si>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</si>
  <si>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</si>
  <si>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</si>
  <si>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</si>
  <si>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</si>
  <si>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</si>
  <si>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</si>
  <si>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</si>
  <si>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</si>
  <si>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</si>
  <si>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</si>
  <si>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</si>
  <si>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</si>
  <si>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</si>
  <si>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</si>
  <si>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</si>
  <si>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</si>
  <si>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</si>
  <si>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</si>
  <si>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</si>
  <si>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</si>
  <si>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</si>
  <si>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</si>
  <si>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</si>
  <si>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</si>
  <si>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</si>
  <si>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</si>
  <si>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</si>
  <si>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</si>
  <si>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</si>
  <si>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</si>
  <si>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</si>
  <si>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</si>
  <si>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</si>
  <si>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</si>
  <si>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</si>
  <si>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</si>
  <si>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</si>
  <si>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</si>
  <si>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</si>
  <si>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</si>
  <si>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</si>
  <si>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</si>
  <si>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</si>
  <si>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</si>
  <si>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</si>
  <si>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</si>
  <si>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</si>
  <si>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</si>
  <si>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</si>
  <si>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</si>
  <si>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</si>
  <si>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</si>
  <si>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</si>
  <si>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</si>
  <si>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</si>
  <si>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</si>
  <si>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</si>
  <si>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</si>
  <si>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</si>
  <si>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</si>
  <si>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</si>
  <si>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</si>
  <si>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</si>
  <si>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</si>
  <si>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</si>
  <si>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</si>
  <si>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</si>
  <si>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</si>
  <si>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</si>
  <si>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</si>
  <si>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</si>
  <si>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</si>
  <si>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</si>
  <si>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</si>
  <si>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</si>
  <si>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</si>
  <si>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</si>
  <si>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</si>
  <si>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</si>
  <si>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</si>
  <si>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</si>
  <si>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</si>
  <si>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</si>
  <si>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</si>
  <si>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</si>
  <si>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</si>
  <si>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</si>
  <si>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</si>
  <si>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</si>
  <si>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</si>
  <si>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</si>
  <si>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</si>
  <si>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</si>
  <si>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</si>
  <si>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</si>
  <si>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</si>
  <si>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</si>
  <si>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</si>
  <si>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</si>
  <si>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</si>
  <si>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</si>
  <si>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</si>
  <si>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</si>
  <si>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</si>
  <si>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</si>
  <si>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</si>
  <si>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</si>
  <si>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</si>
  <si>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</si>
  <si>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</si>
  <si>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</si>
  <si>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</si>
  <si>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</si>
  <si>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</si>
  <si>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</si>
  <si>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</si>
  <si>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</si>
  <si>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</si>
  <si>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</si>
  <si>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</si>
  <si>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</si>
  <si>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</si>
  <si>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</si>
  <si>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</si>
  <si>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</si>
  <si>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</si>
  <si>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</si>
  <si>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</si>
  <si>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</si>
  <si>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</si>
  <si>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</si>
  <si>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</si>
  <si>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</si>
  <si>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</si>
  <si>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</si>
  <si>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</si>
  <si>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</si>
  <si>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</si>
  <si>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</si>
  <si>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</si>
  <si>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</si>
  <si>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</si>
  <si>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</si>
  <si>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</si>
  <si>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</si>
  <si>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</si>
  <si>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</si>
  <si>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</si>
  <si>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</si>
  <si>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</si>
  <si>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</si>
  <si>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</si>
  <si>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</si>
  <si>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</si>
  <si>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</si>
  <si>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</si>
  <si>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</si>
  <si>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</si>
  <si>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</si>
  <si>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</si>
  <si>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</si>
  <si>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</si>
  <si>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</si>
  <si>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</si>
  <si>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</si>
  <si>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</si>
  <si>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</si>
  <si>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</si>
  <si>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</si>
  <si>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</si>
  <si>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</si>
  <si>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</si>
  <si>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</si>
  <si>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</si>
  <si>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</si>
  <si>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</si>
  <si>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</si>
  <si>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</si>
  <si>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</si>
  <si>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</si>
  <si>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</si>
  <si>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</si>
  <si>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</si>
  <si>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</si>
  <si>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</si>
  <si>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</si>
  <si>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</si>
  <si>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</si>
  <si>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</si>
  <si>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</si>
  <si>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</si>
  <si>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</si>
  <si>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</si>
  <si>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</si>
  <si>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</si>
  <si>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</si>
  <si>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</si>
  <si>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</si>
  <si>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</si>
  <si>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</si>
  <si>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</si>
  <si>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</si>
  <si>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</si>
  <si>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</si>
  <si>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</si>
  <si>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</si>
  <si>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</si>
  <si>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</si>
  <si>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</si>
  <si>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</si>
  <si>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</si>
  <si>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</si>
  <si>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</si>
  <si>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</si>
  <si>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</si>
  <si>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</si>
  <si>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</si>
  <si>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</si>
  <si>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</si>
  <si>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</si>
  <si>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</si>
  <si>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</si>
  <si>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</si>
  <si>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</si>
  <si>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</si>
  <si>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</si>
  <si>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</si>
  <si>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</si>
  <si>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</si>
  <si>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</si>
  <si>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</si>
  <si>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</si>
  <si>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</si>
  <si>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</si>
  <si>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</si>
  <si>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</si>
  <si>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</si>
  <si>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</si>
  <si>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</si>
  <si>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</si>
  <si>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</si>
  <si>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</si>
  <si>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</si>
  <si>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</si>
  <si>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</si>
  <si>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</si>
  <si>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</si>
  <si>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</si>
  <si>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</si>
  <si>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</si>
  <si>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</si>
  <si>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</si>
  <si>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</si>
  <si>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</si>
  <si>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</si>
  <si>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</si>
  <si>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</si>
  <si>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</si>
  <si>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</si>
  <si>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</si>
  <si>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</si>
  <si>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</si>
  <si>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</si>
  <si>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</si>
  <si>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</si>
  <si>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</si>
  <si>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</si>
  <si>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</si>
  <si>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</si>
  <si>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</si>
  <si>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</si>
  <si>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</si>
  <si>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</si>
  <si>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</si>
  <si>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</si>
  <si>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</si>
  <si>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</si>
  <si>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</si>
  <si>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</si>
  <si>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</si>
  <si>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</si>
  <si>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</si>
  <si>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</si>
  <si>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</si>
  <si>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</si>
  <si>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</si>
  <si>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</si>
  <si>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</si>
  <si>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</si>
  <si>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</si>
  <si>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</si>
  <si>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</si>
  <si>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</si>
  <si>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</si>
  <si>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</si>
  <si>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</si>
  <si>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</si>
  <si>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</si>
  <si>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</si>
  <si>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</si>
  <si>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</si>
  <si>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</si>
  <si>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</si>
  <si>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</si>
  <si>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</si>
  <si>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</si>
  <si>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</si>
  <si>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</si>
  <si>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</si>
  <si>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</si>
  <si>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</si>
  <si>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</si>
  <si>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</si>
  <si>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</si>
  <si>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</si>
  <si>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</si>
  <si>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</si>
  <si>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</si>
  <si>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</si>
  <si>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</si>
  <si>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</si>
  <si>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</si>
  <si>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</si>
  <si>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</si>
  <si>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</si>
  <si>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</si>
  <si>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</si>
  <si>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</si>
  <si>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</si>
  <si>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</si>
  <si>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</si>
  <si>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</si>
  <si>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</si>
  <si>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</si>
  <si>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</si>
  <si>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</si>
  <si>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</si>
  <si>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</si>
  <si>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</si>
  <si>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</si>
  <si>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</si>
  <si>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</si>
  <si>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</si>
  <si>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</si>
  <si>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</si>
  <si>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</si>
  <si>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</si>
  <si>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</si>
  <si>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</si>
  <si>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</si>
  <si>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</si>
  <si>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</si>
  <si>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</si>
  <si>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</si>
  <si>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</si>
  <si>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</si>
  <si>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</si>
  <si>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</si>
  <si>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</si>
  <si>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</si>
  <si>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</si>
  <si>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</si>
  <si>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</si>
  <si>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</si>
  <si>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</si>
  <si>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</si>
  <si>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</si>
  <si>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</si>
  <si>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</si>
  <si>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</si>
  <si>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</si>
  <si>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</si>
  <si>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</si>
  <si>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</si>
  <si>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</si>
  <si>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</si>
  <si>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</si>
  <si>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</si>
  <si>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</si>
  <si>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</si>
  <si>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</si>
  <si>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</si>
  <si>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</si>
  <si>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</si>
  <si>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</si>
  <si>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</si>
  <si>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</si>
  <si>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</si>
  <si>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</si>
  <si>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</si>
  <si>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</si>
  <si>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</si>
  <si>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</si>
  <si>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</si>
  <si>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</si>
  <si>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</si>
  <si>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</si>
  <si>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</si>
  <si>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</si>
  <si>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</si>
  <si>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</si>
  <si>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</si>
  <si>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</si>
  <si>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</si>
  <si>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</si>
  <si>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</si>
  <si>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</si>
  <si>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</si>
  <si>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</si>
  <si>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</si>
  <si>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</si>
  <si>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</si>
  <si>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</si>
  <si>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</si>
  <si>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</si>
  <si>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</si>
  <si>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</si>
  <si>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</si>
  <si>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</si>
  <si>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</si>
  <si>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</si>
  <si>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</si>
  <si>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</si>
  <si>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</si>
  <si>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</si>
  <si>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</si>
  <si>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</si>
  <si>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</si>
  <si>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</si>
  <si>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</si>
  <si>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</si>
  <si>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</si>
  <si>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</si>
  <si>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</si>
  <si>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</si>
  <si>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</si>
  <si>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</si>
  <si>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</si>
  <si>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</si>
  <si>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</si>
  <si>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</si>
  <si>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</si>
  <si>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</si>
  <si>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</si>
  <si>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</si>
  <si>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</si>
  <si>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</si>
  <si>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</si>
  <si>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</si>
  <si>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</si>
  <si>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</si>
  <si>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</si>
  <si>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</si>
  <si>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</si>
  <si>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</si>
  <si>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</si>
  <si>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</si>
  <si>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</si>
  <si>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</si>
  <si>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</si>
  <si>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</si>
  <si>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</si>
  <si>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</si>
  <si>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</si>
  <si>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</si>
  <si>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</si>
  <si>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</si>
  <si>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</si>
  <si>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</si>
  <si>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</si>
  <si>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</si>
  <si>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</si>
  <si>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</si>
  <si>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</si>
  <si>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</si>
  <si>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</si>
  <si>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</si>
  <si>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</si>
  <si>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</si>
  <si>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</si>
  <si>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</si>
  <si>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</si>
  <si>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</si>
  <si>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</si>
  <si>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</si>
  <si>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</si>
  <si>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</si>
  <si>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</si>
  <si>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</si>
  <si>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</si>
  <si>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</si>
  <si>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</si>
  <si>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</si>
  <si>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</si>
  <si>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</si>
  <si>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</si>
  <si>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</si>
  <si>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</si>
  <si>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</si>
  <si>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</si>
  <si>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</si>
  <si>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</si>
  <si>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</si>
  <si>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</si>
  <si>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</si>
  <si>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</si>
  <si>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</si>
  <si>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</si>
  <si>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</si>
  <si>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</si>
  <si>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</si>
  <si>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</si>
  <si>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</si>
  <si>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</si>
  <si>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</si>
  <si>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</si>
  <si>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</si>
  <si>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</si>
  <si>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</si>
  <si>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</si>
  <si>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</si>
  <si>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</si>
  <si>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</si>
  <si>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</si>
  <si>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</si>
  <si>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</si>
  <si>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</si>
  <si>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</si>
  <si>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</si>
  <si>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</si>
  <si>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</si>
  <si>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</si>
  <si>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</si>
  <si>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</si>
  <si>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</si>
  <si>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</si>
  <si>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</si>
  <si>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</si>
  <si>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</si>
  <si>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</si>
  <si>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</si>
  <si>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</si>
  <si>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</si>
  <si>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</si>
  <si>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</si>
  <si>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</si>
  <si>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</si>
  <si>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</si>
  <si>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</si>
  <si>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</si>
  <si>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</si>
  <si>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</si>
  <si>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</si>
  <si>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</si>
  <si>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</si>
  <si>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</si>
  <si>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</si>
  <si>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</si>
  <si>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</si>
  <si>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</si>
  <si>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</si>
  <si>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</si>
  <si>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</si>
  <si>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</si>
  <si>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</si>
  <si>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</si>
  <si>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</si>
  <si>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</si>
  <si>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</si>
  <si>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</si>
  <si>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</si>
  <si>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</si>
  <si>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</si>
  <si>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</si>
  <si>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</si>
  <si>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</si>
  <si>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</si>
  <si>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</si>
  <si>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</si>
  <si>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</si>
  <si>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</si>
  <si>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</si>
  <si>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</si>
  <si>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</si>
  <si>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</si>
  <si>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</si>
  <si>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</si>
  <si>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</si>
  <si>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</si>
  <si>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</si>
  <si>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</si>
  <si>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</si>
  <si>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</si>
  <si>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</si>
  <si>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</si>
  <si>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</si>
  <si>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</si>
  <si>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</si>
  <si>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</si>
  <si>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</si>
  <si>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</si>
  <si>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</si>
  <si>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</si>
  <si>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</si>
  <si>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</si>
  <si>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</si>
  <si>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</si>
  <si>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</si>
  <si>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</si>
  <si>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</si>
  <si>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</si>
  <si>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</si>
  <si>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</si>
  <si>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</si>
  <si>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</si>
  <si>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</si>
  <si>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</si>
  <si>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</si>
  <si>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</si>
  <si>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</si>
  <si>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</si>
  <si>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</si>
  <si>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</si>
  <si>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</si>
  <si>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</si>
  <si>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</si>
  <si>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</si>
  <si>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</si>
  <si>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</si>
  <si>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</si>
  <si>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</si>
  <si>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</si>
  <si>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</si>
  <si>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</si>
  <si>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</si>
  <si>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</si>
  <si>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</si>
  <si>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</si>
  <si>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</si>
  <si>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</si>
  <si>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</si>
  <si>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</si>
  <si>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</si>
  <si>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</si>
  <si>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</si>
  <si>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</si>
  <si>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</si>
  <si>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</si>
  <si>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</si>
  <si>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</si>
  <si>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</si>
  <si>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</si>
  <si>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</si>
  <si>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</si>
  <si>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</si>
  <si>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</si>
  <si>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</si>
  <si>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</si>
  <si>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</si>
  <si>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</si>
  <si>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</si>
  <si>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</si>
  <si>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</si>
  <si>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</si>
  <si>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</si>
  <si>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</si>
  <si>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</si>
  <si>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</si>
  <si>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</si>
  <si>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</si>
  <si>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</si>
  <si>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</si>
  <si>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</si>
  <si>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</si>
  <si>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</si>
  <si>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</si>
  <si>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</si>
  <si>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</si>
  <si>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</si>
  <si>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</si>
  <si>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</si>
  <si>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</si>
  <si>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</si>
  <si>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</si>
  <si>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</si>
  <si>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</si>
  <si>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</si>
  <si>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</si>
  <si>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</si>
  <si>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</si>
  <si>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</si>
  <si>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</si>
  <si>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</si>
  <si>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</si>
  <si>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</si>
  <si>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</si>
  <si>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</si>
  <si>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</si>
  <si>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</si>
  <si>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</si>
  <si>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</si>
  <si>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</si>
  <si>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</si>
  <si>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</si>
  <si>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</si>
  <si>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</si>
  <si>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</si>
  <si>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</si>
  <si>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</si>
  <si>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</si>
  <si>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</si>
  <si>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</si>
  <si>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</si>
  <si>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</si>
  <si>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</si>
  <si>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</si>
  <si>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</si>
  <si>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</si>
  <si>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</si>
  <si>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</si>
  <si>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</si>
  <si>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</si>
  <si>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</si>
  <si>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</si>
  <si>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</si>
  <si>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</si>
  <si>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</si>
  <si>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</si>
  <si>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</si>
  <si>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</si>
  <si>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</si>
  <si>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</si>
  <si>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</si>
  <si>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</si>
  <si>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</si>
  <si>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</si>
  <si>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</si>
  <si>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</si>
  <si>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</si>
  <si>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</si>
  <si>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</si>
  <si>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</si>
  <si>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</si>
  <si>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</si>
  <si>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</si>
  <si>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</si>
  <si>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</si>
  <si>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</si>
  <si>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</si>
  <si>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</si>
  <si>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</si>
  <si>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</si>
  <si>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</si>
  <si>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</si>
  <si>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</si>
  <si>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</si>
  <si>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</si>
  <si>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</si>
  <si>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</si>
  <si>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</si>
  <si>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</si>
  <si>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</si>
  <si>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</si>
  <si>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</si>
  <si>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</si>
  <si>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</si>
  <si>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</si>
  <si>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</si>
  <si>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</si>
  <si>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</si>
  <si>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</si>
  <si>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</si>
  <si>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</si>
  <si>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</si>
  <si>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</si>
  <si>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</si>
  <si>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</si>
  <si>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</si>
  <si>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</si>
  <si>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</si>
  <si>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</si>
  <si>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</si>
  <si>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</si>
  <si>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</si>
  <si>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</si>
  <si>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</si>
  <si>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</si>
  <si>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</si>
  <si>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</si>
  <si>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</si>
  <si>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</si>
  <si>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</si>
  <si>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</si>
  <si>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</si>
  <si>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</si>
  <si>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</si>
  <si>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</si>
  <si>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</si>
  <si>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</si>
  <si>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</si>
  <si>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</si>
  <si>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</si>
  <si>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</si>
  <si>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</si>
  <si>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</si>
  <si>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</si>
  <si>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</si>
  <si>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</si>
  <si>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</si>
  <si>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</si>
  <si>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</si>
  <si>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</si>
  <si>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</si>
  <si>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</si>
  <si>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</si>
  <si>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</si>
  <si>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</si>
  <si>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</si>
  <si>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</si>
  <si>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</si>
  <si>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</si>
  <si>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</si>
  <si>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</si>
  <si>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</si>
  <si>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</si>
  <si>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</si>
  <si>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</si>
  <si>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</si>
  <si>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</si>
  <si>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</si>
  <si>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</si>
  <si>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</si>
  <si>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</si>
  <si>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</si>
  <si>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</si>
  <si>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</si>
  <si>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</si>
  <si>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</si>
  <si>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</si>
  <si>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</si>
  <si>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</si>
  <si>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</si>
  <si>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</si>
  <si>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</si>
  <si>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</si>
  <si>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</si>
  <si>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</si>
  <si>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</si>
  <si>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</si>
  <si>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</si>
  <si>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</si>
  <si>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</si>
  <si>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</si>
  <si>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</si>
  <si>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</si>
  <si>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</si>
  <si>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</si>
  <si>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</si>
  <si>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</si>
  <si>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</si>
  <si>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</si>
  <si>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</si>
  <si>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</si>
  <si>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</si>
  <si>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</si>
  <si>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</si>
  <si>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</si>
  <si>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</si>
  <si>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</si>
  <si>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</si>
  <si>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</si>
  <si>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</si>
  <si>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</si>
  <si>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</si>
  <si>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</si>
  <si>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</si>
  <si>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</si>
  <si>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</si>
  <si>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</si>
  <si>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</si>
  <si>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</si>
  <si>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</si>
  <si>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</si>
  <si>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</si>
  <si>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</si>
  <si>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</si>
  <si>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</si>
  <si>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</si>
  <si>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</si>
  <si>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</si>
  <si>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</si>
  <si>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</si>
  <si>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</si>
  <si>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</si>
  <si>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</si>
  <si>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</si>
  <si>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</si>
  <si>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</si>
  <si>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</si>
  <si>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</si>
  <si>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</si>
  <si>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</si>
  <si>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</si>
  <si>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</si>
  <si>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</si>
  <si>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</si>
  <si>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</si>
  <si>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</si>
  <si>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</si>
  <si>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</si>
  <si>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</si>
  <si>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</si>
  <si>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</si>
  <si>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</si>
  <si>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</si>
  <si>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</si>
  <si>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</si>
  <si>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</si>
  <si>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</si>
  <si>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</si>
  <si>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</si>
  <si>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</si>
  <si>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</si>
  <si>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</si>
  <si>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</si>
  <si>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</si>
  <si>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</si>
  <si>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</si>
  <si>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</si>
  <si>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</si>
  <si>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</si>
  <si>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</si>
  <si>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</si>
  <si>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</si>
  <si>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</si>
  <si>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</si>
  <si>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</si>
  <si>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</si>
  <si>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</si>
  <si>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</si>
  <si>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</si>
  <si>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</si>
  <si>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</si>
  <si>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</si>
  <si>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</si>
  <si>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</si>
  <si>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</si>
  <si>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</si>
  <si>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</si>
  <si>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</si>
  <si>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</si>
  <si>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</si>
  <si>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</si>
  <si>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</si>
  <si>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</si>
  <si>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</si>
  <si>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</si>
  <si>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</si>
  <si>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</si>
  <si>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</si>
  <si>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</si>
  <si>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</si>
  <si>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</si>
  <si>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</si>
  <si>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</si>
  <si>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</si>
  <si>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</si>
  <si>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</si>
  <si>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</si>
  <si>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</si>
  <si>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</si>
  <si>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</si>
  <si>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</si>
  <si>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</si>
  <si>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</si>
  <si>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</si>
  <si>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</si>
  <si>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</si>
  <si>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</si>
  <si>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</si>
  <si>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</si>
  <si>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</si>
  <si>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</si>
  <si>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</si>
  <si>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</si>
  <si>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</si>
  <si>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</si>
  <si>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</si>
  <si>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</si>
  <si>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</si>
  <si>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</si>
  <si>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</si>
  <si>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</si>
  <si>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</si>
  <si>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</si>
  <si>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</si>
  <si>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</si>
  <si>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</si>
  <si>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</si>
  <si>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</si>
  <si>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</si>
  <si>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</si>
  <si>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</si>
  <si>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</si>
  <si>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</si>
  <si>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</si>
  <si>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</si>
  <si>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</si>
  <si>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</si>
  <si>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</si>
  <si>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</si>
  <si>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</si>
  <si>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</si>
  <si>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</si>
  <si>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</si>
  <si>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</si>
  <si>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</si>
  <si>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</si>
  <si>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</si>
  <si>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</si>
  <si>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</si>
  <si>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</si>
  <si>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</si>
  <si>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</si>
  <si>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</si>
  <si>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</si>
  <si>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</si>
  <si>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</si>
  <si>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</si>
  <si>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</si>
  <si>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</si>
  <si>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</si>
  <si>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</si>
  <si>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</si>
  <si>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</si>
  <si>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</si>
  <si>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</si>
  <si>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</si>
  <si>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</si>
  <si>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</si>
  <si>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</si>
  <si>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</si>
  <si>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</si>
  <si>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</si>
  <si>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</si>
  <si>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</si>
  <si>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</si>
  <si>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</si>
  <si>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</si>
  <si>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</si>
  <si>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</si>
  <si>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</si>
  <si>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</si>
  <si>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</si>
  <si>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</si>
  <si>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</si>
  <si>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</si>
  <si>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</si>
  <si>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</si>
  <si>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</si>
  <si>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</si>
  <si>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</si>
  <si>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</si>
  <si>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</si>
  <si>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</si>
  <si>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</si>
  <si>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</si>
  <si>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</si>
  <si>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</si>
  <si>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</si>
  <si>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</si>
  <si>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</si>
  <si>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</si>
  <si>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</si>
  <si>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</si>
  <si>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</si>
  <si>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</si>
  <si>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</si>
  <si>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</si>
  <si>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</si>
  <si>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</si>
  <si>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</si>
  <si>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</si>
  <si>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</si>
  <si>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</si>
  <si>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</si>
  <si>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</si>
  <si>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</si>
  <si>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</si>
  <si>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</si>
  <si>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</si>
  <si>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</si>
  <si>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</si>
  <si>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</si>
  <si>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</si>
  <si>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</si>
  <si>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</si>
  <si>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</si>
  <si>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</si>
  <si>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</si>
  <si>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</si>
  <si>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</si>
  <si>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</si>
  <si>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</si>
  <si>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</si>
  <si>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</si>
  <si>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</si>
  <si>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</si>
  <si>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</si>
  <si>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</si>
  <si>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</si>
  <si>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</si>
  <si>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</si>
  <si>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</si>
  <si>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</si>
  <si>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</si>
  <si>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</si>
  <si>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</si>
  <si>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</si>
  <si>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</si>
  <si>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</si>
  <si>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</si>
  <si>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</si>
  <si>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</si>
  <si>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</si>
  <si>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</si>
  <si>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</si>
  <si>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</si>
  <si>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</si>
  <si>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</si>
  <si>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</si>
  <si>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</si>
  <si>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</si>
  <si>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</si>
  <si>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</si>
  <si>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</si>
  <si>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</si>
  <si>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</si>
  <si>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</si>
  <si>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</si>
  <si>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</si>
  <si>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</si>
  <si>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</si>
  <si>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</si>
  <si>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</si>
  <si>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</si>
  <si>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</si>
  <si>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</si>
  <si>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</si>
  <si>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</si>
  <si>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</si>
  <si>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</si>
  <si>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</si>
  <si>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</si>
  <si>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</si>
  <si>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</si>
  <si>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</si>
  <si>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</si>
  <si>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</si>
  <si>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</si>
  <si>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</si>
  <si>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</si>
  <si>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</si>
  <si>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</si>
  <si>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</si>
  <si>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</si>
  <si>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</si>
  <si>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</si>
  <si>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</si>
  <si>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</si>
  <si>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</si>
  <si>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</si>
  <si>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</si>
  <si>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</si>
  <si>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</si>
  <si>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</si>
  <si>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</si>
  <si>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</si>
  <si>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</si>
  <si>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</si>
  <si>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</si>
  <si>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</si>
  <si>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</si>
  <si>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</si>
  <si>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</si>
  <si>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</si>
  <si>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</si>
  <si>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</si>
  <si>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</si>
  <si>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</si>
  <si>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</si>
  <si>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</si>
  <si>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</si>
  <si>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</si>
  <si>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</si>
  <si>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</si>
  <si>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</si>
  <si>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</si>
  <si>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</si>
  <si>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</si>
  <si>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</si>
  <si>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</si>
  <si>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</si>
  <si>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</si>
  <si>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</si>
  <si>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</si>
  <si>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</si>
  <si>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</si>
  <si>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</si>
  <si>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</si>
  <si>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</si>
  <si>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</si>
  <si>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</si>
  <si>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</si>
  <si>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</si>
  <si>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</si>
  <si>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</si>
  <si>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</si>
  <si>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</si>
  <si>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</si>
  <si>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</si>
  <si>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</si>
  <si>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</si>
  <si>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</si>
  <si>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</si>
  <si>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</si>
  <si>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</si>
  <si>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</si>
  <si>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</si>
  <si>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</si>
  <si>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</si>
  <si>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</si>
  <si>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</si>
  <si>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</si>
  <si>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</si>
  <si>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</si>
  <si>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</si>
  <si>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</si>
  <si>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</si>
  <si>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</si>
  <si>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</si>
  <si>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</si>
  <si>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</si>
  <si>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</si>
  <si>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</si>
  <si>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</si>
  <si>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</si>
  <si>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</si>
  <si>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</si>
  <si>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</si>
  <si>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</si>
  <si>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</si>
  <si>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</si>
  <si>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</si>
  <si>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</si>
  <si>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</si>
  <si>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</si>
  <si>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</si>
  <si>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</si>
  <si>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</si>
  <si>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</si>
  <si>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</si>
  <si>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</si>
  <si>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</si>
  <si>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</si>
  <si>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</si>
  <si>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</si>
  <si>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</si>
  <si>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</si>
  <si>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</si>
  <si>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</si>
  <si>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</si>
  <si>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</si>
  <si>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</si>
  <si>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</si>
  <si>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</si>
  <si>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</si>
  <si>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</si>
  <si>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</si>
  <si>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</si>
  <si>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</si>
  <si>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</si>
  <si>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</si>
  <si>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</si>
  <si>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</si>
  <si>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</si>
  <si>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</si>
  <si>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</si>
  <si>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</si>
  <si>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</si>
  <si>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</si>
  <si>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</si>
  <si>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</si>
  <si>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</si>
  <si>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</si>
  <si>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</si>
  <si>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</si>
  <si>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</si>
  <si>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</si>
  <si>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</si>
  <si>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</si>
  <si>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</si>
  <si>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</si>
  <si>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</si>
  <si>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</si>
  <si>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</si>
  <si>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</si>
  <si>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</si>
  <si>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</si>
  <si>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</si>
  <si>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</si>
  <si>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</si>
  <si>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</si>
  <si>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</si>
  <si>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</si>
  <si>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</si>
  <si>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</si>
  <si>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</si>
  <si>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</si>
  <si>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</si>
  <si>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</si>
  <si>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</si>
  <si>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</si>
  <si>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</si>
  <si>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</si>
  <si>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</si>
  <si>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</si>
  <si>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</si>
  <si>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</si>
  <si>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</si>
  <si>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</si>
  <si>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</si>
  <si>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</si>
  <si>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</si>
  <si>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</si>
  <si>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</si>
  <si>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</si>
  <si>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</si>
  <si>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</si>
  <si>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</si>
  <si>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</si>
  <si>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</si>
  <si>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</si>
  <si>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</si>
  <si>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</si>
  <si>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</si>
  <si>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</si>
  <si>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</si>
  <si>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</si>
  <si>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</si>
  <si>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</si>
  <si>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</si>
  <si>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</si>
  <si>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</si>
  <si>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</si>
  <si>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</si>
  <si>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</si>
  <si>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</si>
  <si>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</si>
  <si>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</si>
  <si>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</si>
  <si>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</si>
  <si>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</si>
  <si>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</si>
  <si>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</si>
  <si>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</si>
  <si>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</si>
  <si>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</si>
  <si>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</si>
  <si>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</si>
  <si>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</si>
  <si>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</si>
  <si>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</si>
  <si>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</si>
  <si>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</si>
  <si>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</si>
  <si>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</si>
  <si>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</si>
  <si>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</si>
  <si>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</si>
  <si>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</si>
  <si>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</si>
  <si>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</si>
  <si>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</si>
  <si>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</si>
  <si>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</si>
  <si>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</si>
  <si>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</si>
  <si>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</si>
  <si>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</si>
  <si>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</si>
  <si>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</si>
  <si>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</si>
  <si>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</si>
  <si>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</si>
  <si>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</si>
  <si>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</si>
  <si>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</si>
  <si>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</si>
  <si>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</si>
  <si>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</si>
  <si>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</si>
  <si>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</si>
  <si>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</si>
  <si>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</si>
  <si>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</si>
  <si>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</si>
  <si>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</si>
  <si>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</si>
  <si>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</si>
  <si>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</si>
  <si>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</si>
  <si>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</si>
  <si>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</si>
  <si>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</si>
  <si>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</si>
  <si>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</si>
  <si>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</si>
  <si>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</si>
  <si>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</si>
  <si>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</si>
  <si>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</si>
  <si>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</si>
  <si>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</si>
  <si>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</si>
  <si>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</si>
  <si>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</si>
  <si>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</si>
  <si>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</si>
  <si>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</si>
  <si>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</si>
  <si>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</si>
  <si>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</si>
  <si>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</si>
  <si>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</si>
  <si>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</si>
  <si>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</si>
  <si>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</si>
  <si>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</si>
  <si>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</si>
  <si>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</si>
  <si>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</si>
  <si>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</si>
  <si>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</si>
  <si>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</si>
  <si>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</si>
  <si>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</si>
  <si>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</si>
  <si>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</si>
  <si>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</si>
  <si>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</si>
  <si>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</si>
  <si>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</si>
  <si>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</si>
  <si>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</si>
  <si>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</si>
  <si>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</si>
  <si>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</si>
  <si>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</si>
  <si>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</si>
  <si>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</si>
  <si>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</si>
  <si>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</si>
  <si>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</si>
  <si>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</si>
  <si>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</si>
  <si>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</si>
  <si>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</si>
  <si>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</si>
  <si>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</si>
  <si>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</si>
  <si>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</si>
  <si>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</si>
  <si>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</si>
  <si>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</si>
  <si>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</si>
  <si>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</si>
  <si>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</si>
  <si>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</si>
  <si>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</si>
  <si>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</si>
  <si>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</si>
  <si>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</si>
  <si>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</si>
  <si>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</si>
  <si>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</si>
  <si>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</si>
  <si>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</si>
  <si>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</si>
  <si>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</si>
  <si>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</si>
  <si>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</si>
  <si>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</si>
  <si>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</si>
  <si>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</si>
  <si>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</si>
  <si>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</si>
  <si>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</si>
  <si>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</si>
  <si>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</si>
  <si>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</si>
  <si>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</si>
  <si>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</si>
  <si>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</si>
  <si>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</si>
  <si>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</si>
  <si>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</si>
  <si>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</si>
  <si>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</si>
  <si>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</si>
  <si>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</si>
  <si>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</si>
  <si>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</si>
  <si>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</si>
  <si>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</si>
  <si>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</si>
  <si>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</si>
  <si>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</si>
  <si>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</si>
  <si>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</si>
  <si>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</si>
  <si>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</si>
  <si>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</si>
  <si>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</si>
  <si>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</si>
  <si>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</si>
  <si>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</si>
  <si>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</si>
  <si>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</si>
  <si>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</si>
  <si>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</si>
  <si>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</si>
  <si>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</si>
  <si>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</si>
  <si>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</si>
  <si>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</si>
  <si>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</si>
  <si>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</si>
  <si>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</si>
  <si>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</si>
  <si>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</si>
  <si>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</si>
  <si>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</si>
  <si>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</si>
  <si>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</si>
  <si>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</si>
  <si>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</si>
  <si>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</si>
  <si>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</si>
  <si>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</si>
  <si>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</si>
  <si>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</si>
  <si>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</si>
  <si>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</si>
  <si>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</si>
  <si>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</si>
  <si>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</si>
  <si>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</si>
  <si>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</si>
  <si>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</si>
  <si>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</si>
  <si>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</si>
  <si>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</si>
  <si>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</si>
  <si>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</si>
  <si>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</si>
  <si>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</si>
  <si>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</si>
  <si>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</si>
  <si>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</si>
  <si>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</si>
  <si>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</si>
  <si>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</si>
  <si>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</si>
  <si>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</si>
  <si>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</si>
  <si>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</si>
  <si>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</si>
  <si>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</si>
  <si>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</si>
  <si>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</si>
  <si>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</si>
  <si>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</si>
  <si>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</si>
  <si>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</si>
  <si>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</si>
  <si>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</si>
  <si>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</si>
  <si>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</si>
  <si>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</si>
  <si>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</si>
  <si>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</si>
  <si>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</si>
  <si>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</si>
  <si>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</si>
  <si>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</si>
  <si>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</si>
  <si>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</si>
  <si>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</si>
  <si>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</si>
  <si>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</si>
  <si>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</si>
  <si>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</si>
  <si>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</si>
  <si>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</si>
  <si>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</si>
  <si>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</si>
  <si>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</si>
  <si>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</si>
  <si>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</si>
  <si>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</si>
  <si>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</si>
  <si>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</si>
  <si>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</si>
  <si>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</si>
  <si>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</si>
  <si>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</si>
  <si>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</si>
  <si>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</si>
  <si>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</si>
  <si>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</si>
  <si>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</si>
  <si>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</si>
  <si>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</si>
  <si>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</si>
  <si>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</si>
  <si>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</si>
  <si>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</si>
  <si>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</si>
  <si>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</si>
  <si>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</si>
  <si>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</si>
  <si>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</si>
  <si>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</si>
  <si>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</si>
  <si>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</si>
  <si>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</si>
  <si>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</si>
  <si>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</si>
  <si>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</si>
  <si>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</si>
  <si>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</si>
  <si>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</si>
  <si>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</si>
  <si>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</si>
  <si>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</si>
  <si>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</si>
  <si>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</si>
  <si>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</si>
  <si>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</si>
  <si>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</si>
  <si>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</si>
  <si>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</si>
  <si>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</si>
  <si>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</si>
  <si>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</si>
  <si>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</si>
  <si>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</si>
  <si>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</si>
  <si>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</si>
  <si>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</si>
  <si>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</si>
  <si>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</si>
  <si>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</si>
  <si>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</si>
  <si>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</si>
  <si>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</si>
  <si>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</si>
  <si>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</si>
  <si>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</si>
  <si>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</si>
  <si>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</si>
  <si>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</si>
  <si>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</si>
  <si>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</si>
  <si>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</si>
  <si>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</si>
  <si>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</si>
  <si>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</si>
  <si>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</si>
  <si>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</si>
  <si>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</si>
  <si>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</si>
  <si>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</si>
  <si>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</si>
  <si>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</si>
  <si>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</si>
  <si>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</si>
  <si>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</si>
  <si>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</si>
  <si>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</si>
  <si>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</si>
  <si>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</si>
  <si>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</si>
  <si>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</si>
  <si>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</si>
  <si>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</si>
  <si>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</si>
  <si>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</si>
  <si>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</si>
  <si>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</si>
  <si>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</si>
  <si>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</si>
  <si>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</si>
  <si>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</si>
  <si>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</si>
  <si>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</si>
  <si>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</si>
  <si>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</si>
  <si>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</si>
  <si>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</si>
  <si>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</si>
  <si>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</si>
  <si>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</si>
  <si>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</si>
  <si>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</si>
  <si>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</si>
  <si>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</si>
  <si>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</si>
  <si>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</si>
  <si>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</si>
  <si>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</si>
  <si>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</si>
  <si>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</si>
  <si>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</si>
  <si>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</si>
  <si>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</si>
  <si>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</si>
  <si>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</si>
  <si>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</si>
  <si>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</si>
  <si>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</si>
  <si>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</si>
  <si>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</si>
  <si>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</si>
  <si>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</si>
  <si>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</si>
  <si>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</si>
  <si>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</si>
  <si>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</si>
  <si>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</si>
  <si>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</si>
  <si>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</si>
  <si>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</si>
  <si>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</si>
  <si>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</si>
  <si>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</si>
  <si>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</si>
  <si>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</si>
  <si>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</si>
  <si>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</si>
  <si>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</si>
  <si>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</si>
  <si>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</si>
  <si>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</si>
  <si>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</si>
  <si>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</si>
  <si>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</si>
  <si>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</si>
  <si>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</si>
  <si>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</si>
  <si>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</si>
  <si>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</si>
  <si>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</si>
  <si>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</si>
  <si>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</si>
  <si>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</si>
  <si>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</si>
  <si>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</si>
  <si>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</si>
  <si>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</si>
  <si>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</si>
  <si>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</si>
  <si>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</si>
  <si>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</si>
  <si>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</si>
  <si>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</si>
  <si>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</si>
  <si>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</si>
  <si>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</si>
  <si>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</si>
  <si>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</si>
  <si>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</si>
  <si>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</si>
  <si>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</si>
  <si>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</si>
  <si>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</si>
  <si>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</si>
  <si>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</si>
  <si>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</si>
  <si>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</si>
  <si>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</si>
  <si>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</si>
  <si>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</si>
  <si>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</si>
  <si>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</si>
  <si>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</si>
  <si>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</si>
  <si>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</si>
  <si>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</si>
  <si>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</si>
  <si>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</si>
  <si>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</si>
  <si>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</si>
  <si>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</si>
  <si>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</si>
  <si>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</si>
  <si>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</si>
  <si>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</si>
  <si>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</si>
  <si>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</si>
  <si>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</si>
  <si>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</si>
  <si>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</si>
  <si>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</si>
  <si>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</si>
  <si>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</si>
  <si>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</si>
  <si>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</si>
  <si>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</si>
  <si>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</si>
  <si>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</si>
  <si>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</si>
  <si>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</si>
  <si>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</si>
  <si>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</si>
  <si>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</si>
  <si>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</si>
  <si>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</si>
  <si>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</si>
  <si>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</si>
  <si>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</si>
  <si>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</si>
  <si>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</si>
  <si>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</si>
  <si>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</si>
  <si>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</si>
  <si>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</si>
  <si>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</si>
  <si>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</si>
  <si>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</si>
  <si>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</si>
  <si>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</si>
  <si>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</si>
  <si>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</si>
  <si>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</si>
  <si>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</si>
  <si>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</si>
  <si>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</si>
  <si>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</si>
  <si>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</si>
  <si>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</si>
  <si>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</si>
  <si>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</si>
  <si>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</si>
  <si>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</si>
  <si>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</si>
  <si>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</si>
  <si>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</si>
  <si>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</si>
  <si>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</si>
  <si>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</si>
  <si>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</si>
  <si>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</si>
  <si>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</si>
  <si>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</si>
  <si>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</si>
  <si>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</si>
  <si>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</si>
  <si>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</si>
  <si>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</si>
  <si>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</si>
  <si>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</si>
  <si>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</si>
  <si>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</si>
  <si>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</si>
  <si>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</si>
  <si>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</si>
  <si>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</si>
  <si>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</si>
  <si>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</si>
  <si>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</si>
  <si>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</si>
  <si>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</si>
  <si>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</si>
  <si>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</si>
  <si>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</si>
  <si>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</si>
  <si>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</si>
  <si>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</si>
  <si>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</si>
  <si>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</si>
  <si>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</si>
  <si>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</si>
  <si>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</si>
  <si>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</si>
  <si>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</si>
  <si>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</si>
  <si>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</si>
  <si>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</si>
  <si>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</si>
  <si>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</si>
  <si>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</si>
  <si>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</si>
  <si>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</si>
  <si>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</si>
  <si>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</si>
  <si>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</si>
  <si>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</si>
  <si>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</si>
  <si>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</si>
  <si>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</si>
  <si>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</si>
  <si>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</si>
  <si>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</si>
  <si>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</si>
  <si>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</si>
  <si>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</si>
  <si>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</si>
  <si>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</si>
  <si>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</si>
  <si>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</si>
  <si>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</si>
  <si>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</si>
  <si>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</si>
  <si>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</si>
  <si>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</si>
  <si>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</si>
  <si>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</si>
  <si>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</si>
  <si>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</si>
  <si>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</si>
  <si>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</si>
  <si>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</si>
  <si>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</si>
  <si>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</si>
  <si>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</si>
  <si>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</si>
  <si>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</si>
  <si>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</si>
  <si>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</si>
  <si>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</si>
  <si>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</si>
  <si>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</si>
  <si>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</si>
  <si>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</si>
  <si>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</si>
  <si>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</si>
  <si>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</si>
  <si>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</si>
  <si>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</si>
  <si>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</si>
  <si>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</si>
  <si>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</si>
  <si>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</si>
  <si>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</si>
  <si>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</si>
  <si>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</si>
  <si>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</si>
  <si>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</si>
  <si>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</si>
  <si>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</si>
  <si>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</si>
  <si>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</si>
  <si>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</si>
  <si>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</si>
  <si>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</si>
  <si>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</si>
  <si>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</si>
  <si>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</si>
  <si>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</si>
  <si>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</si>
  <si>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</si>
  <si>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</si>
  <si>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</si>
  <si>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</si>
  <si>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</si>
  <si>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</si>
  <si>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</si>
  <si>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</si>
  <si>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</si>
  <si>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</si>
  <si>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</si>
  <si>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</si>
  <si>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</si>
  <si>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</si>
  <si>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</si>
  <si>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</si>
  <si>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</si>
  <si>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</si>
  <si>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</si>
  <si>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</si>
  <si>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</si>
  <si>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</si>
  <si>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</si>
  <si>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</si>
  <si>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</si>
  <si>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</si>
  <si>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</si>
  <si>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</si>
  <si>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</si>
  <si>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</si>
  <si>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</si>
  <si>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</si>
  <si>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</si>
  <si>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</si>
  <si>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</si>
  <si>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</si>
  <si>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</si>
  <si>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</si>
  <si>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</si>
  <si>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</si>
  <si>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</si>
  <si>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</si>
  <si>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</si>
  <si>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</si>
  <si>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</si>
  <si>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</si>
  <si>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</si>
  <si>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</si>
  <si>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</si>
  <si>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</si>
  <si>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</si>
  <si>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</si>
  <si>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</si>
  <si>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</si>
  <si>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</si>
  <si>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</si>
  <si>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</si>
  <si>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</si>
  <si>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</si>
  <si>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</si>
  <si>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</si>
  <si>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</si>
  <si>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</si>
  <si>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</si>
  <si>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</si>
  <si>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</si>
  <si>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</si>
  <si>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</si>
  <si>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</si>
  <si>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</si>
  <si>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</si>
  <si>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</si>
  <si>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</si>
  <si>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</si>
  <si>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</si>
  <si>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</si>
  <si>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</si>
  <si>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</si>
  <si>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</si>
  <si>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</si>
  <si>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</si>
  <si>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</si>
  <si>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</si>
  <si>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</si>
  <si>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</si>
  <si>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</si>
  <si>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</si>
  <si>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</si>
  <si>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</si>
  <si>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</si>
  <si>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</si>
  <si>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</si>
  <si>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</si>
  <si>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</si>
  <si>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</si>
  <si>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</si>
  <si>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</si>
  <si>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</si>
  <si>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</si>
  <si>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</si>
  <si>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</si>
  <si>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</si>
  <si>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</si>
  <si>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</si>
  <si>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</si>
  <si>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</si>
  <si>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</si>
  <si>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</si>
  <si>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</si>
  <si>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</si>
  <si>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</si>
  <si>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</si>
  <si>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</si>
  <si>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</si>
  <si>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</si>
  <si>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</si>
  <si>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</si>
  <si>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</si>
  <si>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</si>
  <si>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</si>
  <si>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</si>
  <si>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</si>
  <si>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</si>
  <si>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</si>
  <si>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</si>
  <si>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</si>
  <si>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</si>
  <si>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</si>
  <si>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</si>
  <si>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</si>
  <si>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</si>
  <si>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</si>
  <si>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</si>
  <si>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</si>
  <si>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</si>
  <si>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</si>
  <si>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</si>
  <si>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</si>
  <si>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</si>
  <si>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</si>
  <si>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</si>
  <si>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</si>
  <si>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</si>
  <si>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</si>
  <si>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</si>
  <si>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</si>
  <si>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</si>
  <si>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</si>
  <si>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</si>
  <si>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</si>
  <si>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</si>
  <si>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</si>
  <si>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</si>
  <si>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</si>
  <si>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</si>
  <si>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</si>
  <si>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</si>
  <si>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</si>
  <si>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</si>
  <si>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</si>
  <si>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</si>
  <si>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</si>
  <si>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</si>
  <si>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</si>
  <si>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</si>
  <si>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</si>
  <si>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</si>
  <si>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</si>
  <si>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</si>
  <si>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</si>
  <si>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</si>
  <si>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</si>
  <si>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</si>
  <si>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</si>
  <si>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</si>
  <si>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</si>
  <si>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</si>
  <si>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</si>
  <si>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</si>
  <si>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</si>
  <si>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</si>
  <si>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</si>
  <si>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</si>
  <si>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</si>
  <si>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</si>
  <si>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</si>
  <si>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</si>
  <si>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</si>
  <si>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</si>
  <si>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</si>
  <si>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</si>
  <si>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</si>
  <si>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</si>
  <si>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</si>
  <si>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</si>
  <si>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</si>
  <si>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</si>
  <si>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</si>
  <si>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</si>
  <si>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</si>
  <si>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</si>
  <si>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</si>
  <si>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</si>
  <si>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</si>
  <si>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</si>
  <si>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</si>
  <si>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</si>
  <si>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</si>
  <si>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</si>
  <si>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</si>
  <si>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</si>
  <si>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</si>
  <si>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</si>
  <si>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</si>
  <si>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</si>
  <si>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</si>
  <si>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</si>
  <si>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</si>
  <si>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</si>
  <si>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</si>
  <si>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</si>
  <si>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</si>
  <si>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</si>
  <si>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</si>
  <si>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</si>
  <si>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</si>
  <si>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</si>
  <si>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</si>
  <si>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</si>
  <si>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</si>
  <si>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</si>
  <si>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</si>
  <si>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</si>
  <si>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</si>
  <si>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</si>
  <si>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</si>
  <si>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</si>
  <si>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</si>
  <si>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</si>
  <si>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</si>
  <si>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</si>
  <si>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</si>
  <si>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</si>
  <si>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</si>
  <si>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</si>
  <si>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</si>
  <si>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</si>
  <si>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</si>
  <si>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</si>
  <si>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</si>
  <si>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</si>
  <si>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</si>
  <si>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</si>
  <si>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</si>
  <si>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</si>
  <si>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</si>
  <si>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</si>
  <si>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</si>
  <si>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</si>
  <si>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</si>
  <si>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</si>
  <si>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</si>
  <si>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</si>
  <si>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</si>
  <si>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</si>
  <si>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</si>
  <si>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</si>
  <si>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</si>
  <si>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</si>
  <si>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</si>
  <si>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</si>
  <si>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</si>
  <si>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</si>
  <si>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</si>
  <si>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</si>
  <si>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</si>
  <si>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</si>
  <si>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</si>
  <si>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</si>
  <si>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</si>
  <si>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</si>
  <si>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</si>
  <si>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</si>
  <si>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</si>
  <si>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</si>
  <si>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</si>
  <si>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</si>
  <si>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</si>
  <si>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</si>
  <si>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</si>
  <si>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</si>
  <si>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</si>
  <si>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</si>
  <si>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</si>
  <si>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</si>
  <si>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</si>
  <si>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</si>
  <si>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</si>
  <si>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</si>
  <si>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</si>
  <si>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</si>
  <si>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</si>
  <si>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</si>
  <si>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</si>
  <si>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</si>
  <si>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</si>
  <si>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</si>
  <si>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</si>
  <si>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</si>
  <si>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</si>
  <si>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</si>
  <si>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</si>
  <si>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</si>
  <si>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</si>
  <si>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</si>
  <si>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</si>
  <si>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</si>
  <si>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</si>
  <si>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</si>
  <si>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</si>
  <si>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</si>
  <si>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</si>
  <si>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</si>
  <si>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</si>
  <si>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</si>
  <si>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</si>
  <si>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</si>
  <si>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</si>
  <si>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</si>
  <si>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</si>
  <si>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</si>
  <si>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</si>
  <si>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</si>
  <si>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</si>
  <si>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</si>
  <si>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</si>
  <si>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</si>
  <si>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</si>
  <si>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</si>
  <si>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</si>
  <si>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</si>
  <si>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</si>
  <si>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</si>
  <si>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</si>
  <si>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</si>
  <si>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</si>
  <si>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</si>
  <si>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</si>
  <si>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</si>
  <si>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</si>
  <si>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</si>
  <si>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</si>
  <si>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</si>
  <si>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</si>
  <si>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</si>
  <si>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</si>
  <si>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</si>
  <si>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</si>
  <si>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</si>
  <si>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</si>
  <si>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</si>
  <si>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</si>
  <si>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</si>
  <si>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</si>
  <si>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</si>
  <si>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</si>
  <si>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</si>
  <si>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</si>
  <si>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</si>
  <si>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</si>
  <si>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</si>
  <si>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</si>
  <si>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</si>
  <si>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</si>
  <si>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</si>
  <si>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</si>
  <si>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</si>
  <si>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</si>
  <si>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</si>
  <si>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</si>
  <si>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</si>
  <si>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</si>
  <si>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</si>
  <si>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</si>
  <si>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</si>
  <si>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</si>
  <si>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</si>
  <si>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</si>
  <si>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</si>
  <si>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</si>
  <si>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</si>
  <si>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</si>
  <si>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</si>
  <si>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</si>
  <si>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</si>
  <si>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</si>
  <si>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</si>
  <si>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</si>
  <si>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</si>
  <si>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</si>
  <si>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</si>
  <si>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</si>
  <si>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</si>
  <si>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</si>
  <si>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</si>
  <si>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</si>
  <si>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</si>
  <si>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</si>
  <si>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</si>
  <si>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</si>
  <si>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</si>
  <si>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</si>
  <si>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</si>
  <si>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</si>
  <si>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</si>
  <si>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</si>
  <si>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</si>
  <si>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</si>
  <si>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</si>
  <si>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</si>
  <si>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</si>
  <si>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</si>
  <si>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</si>
  <si>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</si>
  <si>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</si>
  <si>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</si>
  <si>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</si>
  <si>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</si>
  <si>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</si>
  <si>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</si>
  <si>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</si>
  <si>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</si>
  <si>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</si>
  <si>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</si>
  <si>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</si>
  <si>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</si>
  <si>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</si>
  <si>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</si>
  <si>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</si>
  <si>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</si>
  <si>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</si>
  <si>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</si>
  <si>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</si>
  <si>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</si>
  <si>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</si>
  <si>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</si>
  <si>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</si>
  <si>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</si>
  <si>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</si>
  <si>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</si>
  <si>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</si>
  <si>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</si>
  <si>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</si>
  <si>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</si>
  <si>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</si>
  <si>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</si>
  <si>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</si>
  <si>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</si>
  <si>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</si>
  <si>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</si>
  <si>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</si>
  <si>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</si>
  <si>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</si>
  <si>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</si>
  <si>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</si>
  <si>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</si>
  <si>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</si>
  <si>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</si>
  <si>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</si>
  <si>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</si>
  <si>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</si>
  <si>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</si>
  <si>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</si>
  <si>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</si>
  <si>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</si>
  <si>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</si>
  <si>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</si>
  <si>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</si>
  <si>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</si>
  <si>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</si>
  <si>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</si>
  <si>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</si>
  <si>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</si>
  <si>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</si>
  <si>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</si>
  <si>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</si>
  <si>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</si>
  <si>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</si>
  <si>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</si>
  <si>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</si>
  <si>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</si>
  <si>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</si>
  <si>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</si>
  <si>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</si>
  <si>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</si>
  <si>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</si>
  <si>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</si>
  <si>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</si>
  <si>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</si>
  <si>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</si>
  <si>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</si>
  <si>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</si>
  <si>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</si>
  <si>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</si>
  <si>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</si>
  <si>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</si>
  <si>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</si>
  <si>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</si>
  <si>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</si>
  <si>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</si>
  <si>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</si>
  <si>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</si>
  <si>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</si>
  <si>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</si>
  <si>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</si>
  <si>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</si>
  <si>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</si>
  <si>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</si>
  <si>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</si>
  <si>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</si>
  <si>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</si>
  <si>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</si>
  <si>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</si>
  <si>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</si>
  <si>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</si>
  <si>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</si>
  <si>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</si>
  <si>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</si>
  <si>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</si>
  <si>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</si>
  <si>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</si>
  <si>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</si>
  <si>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</si>
  <si>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</si>
  <si>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</si>
  <si>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</si>
  <si>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</si>
  <si>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</si>
  <si>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</si>
  <si>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</si>
  <si>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</si>
  <si>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</si>
  <si>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</si>
  <si>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</si>
  <si>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</si>
  <si>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</si>
  <si>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</si>
  <si>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</si>
  <si>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</si>
  <si>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</si>
  <si>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</si>
  <si>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</si>
  <si>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</si>
  <si>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</si>
  <si>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</si>
  <si>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</si>
  <si>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</si>
  <si>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</si>
  <si>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</si>
  <si>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</si>
  <si>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</si>
  <si>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</si>
  <si>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</si>
  <si>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</si>
  <si>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</si>
  <si>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</si>
  <si>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</si>
  <si>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</si>
  <si>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</si>
  <si>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</si>
  <si>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</si>
  <si>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</si>
  <si>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</si>
  <si>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</si>
  <si>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</si>
  <si>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</si>
  <si>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</si>
  <si>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</si>
  <si>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</si>
  <si>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</si>
  <si>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</si>
  <si>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</si>
  <si>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</si>
  <si>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</si>
  <si>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</si>
  <si>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</si>
  <si>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</si>
  <si>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</si>
  <si>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</si>
  <si>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</si>
  <si>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</si>
  <si>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</si>
  <si>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</si>
  <si>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</si>
  <si>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</si>
  <si>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</si>
  <si>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</si>
  <si>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</si>
  <si>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</si>
  <si>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</si>
  <si>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</si>
  <si>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</si>
  <si>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</si>
  <si>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</si>
  <si>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</si>
  <si>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</si>
  <si>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</si>
  <si>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</si>
  <si>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</si>
  <si>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</si>
  <si>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</si>
  <si>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</si>
  <si>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</si>
  <si>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</si>
  <si>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</si>
  <si>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</si>
  <si>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</si>
  <si>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</si>
  <si>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</si>
  <si>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</si>
  <si>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</si>
  <si>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</si>
  <si>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</si>
  <si>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</si>
  <si>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</si>
  <si>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</si>
  <si>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</si>
  <si>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</si>
  <si>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</si>
  <si>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</si>
  <si>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</si>
  <si>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</si>
  <si>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</si>
  <si>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</si>
  <si>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</si>
  <si>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</si>
  <si>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</si>
  <si>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</si>
  <si>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</si>
  <si>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</si>
  <si>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</si>
  <si>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</si>
  <si>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</si>
  <si>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</si>
  <si>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</si>
  <si>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</si>
  <si>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</si>
  <si>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</si>
  <si>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</si>
  <si>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</si>
  <si>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</si>
  <si>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</si>
  <si>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</si>
  <si>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</si>
  <si>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</si>
  <si>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</si>
  <si>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</si>
  <si>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</si>
  <si>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</si>
  <si>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</si>
  <si>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</si>
  <si>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</si>
  <si>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</si>
  <si>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</si>
  <si>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</si>
  <si>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</si>
  <si>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</si>
  <si>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</si>
  <si>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</si>
  <si>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</si>
  <si>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</si>
  <si>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</si>
  <si>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</si>
  <si>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</si>
  <si>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</si>
  <si>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</si>
  <si>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</si>
  <si>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</si>
  <si>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</si>
  <si>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</si>
  <si>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</si>
  <si>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</si>
  <si>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</si>
  <si>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</si>
  <si>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</si>
  <si>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</si>
  <si>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</si>
  <si>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</si>
  <si>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</si>
  <si>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</si>
  <si>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</si>
  <si>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</si>
  <si>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</si>
  <si>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</si>
  <si>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</si>
  <si>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</si>
  <si>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</si>
  <si>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</si>
  <si>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</si>
  <si>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</si>
  <si>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</si>
  <si>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</si>
  <si>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</si>
  <si>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</si>
  <si>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</si>
  <si>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</si>
  <si>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</si>
  <si>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</si>
  <si>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</si>
  <si>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</si>
  <si>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</si>
  <si>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</si>
  <si>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</si>
  <si>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</si>
  <si>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</si>
  <si>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</si>
  <si>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</si>
  <si>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</si>
  <si>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</si>
  <si>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</si>
  <si>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</si>
  <si>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</si>
  <si>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</si>
  <si>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</si>
  <si>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</si>
  <si>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</si>
  <si>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</si>
  <si>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</si>
  <si>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</si>
  <si>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</si>
  <si>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</si>
  <si>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</si>
  <si>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</si>
  <si>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</si>
  <si>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</si>
  <si>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</si>
  <si>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</si>
  <si>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</si>
  <si>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</si>
  <si>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</si>
  <si>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</si>
  <si>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</si>
  <si>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</si>
  <si>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</si>
  <si>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</si>
  <si>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</si>
  <si>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</si>
  <si>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</si>
  <si>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</si>
  <si>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</si>
  <si>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</si>
  <si>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</si>
  <si>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</si>
  <si>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</si>
  <si>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</si>
  <si>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</si>
  <si>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</si>
  <si>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</si>
  <si>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</si>
  <si>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</si>
  <si>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</si>
  <si>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</si>
  <si>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</si>
  <si>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</si>
  <si>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</si>
  <si>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</si>
  <si>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</si>
  <si>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</si>
  <si>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</si>
  <si>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</si>
  <si>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</si>
  <si>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</si>
  <si>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</si>
  <si>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</si>
  <si>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</si>
  <si>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</si>
  <si>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</si>
  <si>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</si>
  <si>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</si>
  <si>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</si>
  <si>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</si>
  <si>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</si>
  <si>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</si>
  <si>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</si>
  <si>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</si>
  <si>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</si>
  <si>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</si>
  <si>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</si>
  <si>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</si>
  <si>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</si>
  <si>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</si>
  <si>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</si>
  <si>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</si>
  <si>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</si>
  <si>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</si>
  <si>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</si>
  <si>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</si>
  <si>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</si>
  <si>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</si>
  <si>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</si>
  <si>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</si>
  <si>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</si>
  <si>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</si>
  <si>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</si>
  <si>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</si>
  <si>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</si>
  <si>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</si>
  <si>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</si>
  <si>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</si>
  <si>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</si>
  <si>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</si>
  <si>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</si>
  <si>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</si>
  <si>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</si>
  <si>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</si>
  <si>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</si>
  <si>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</si>
  <si>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</si>
  <si>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</si>
  <si>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</si>
  <si>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</si>
  <si>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</si>
  <si>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</si>
  <si>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</si>
  <si>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</si>
  <si>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</si>
  <si>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</si>
  <si>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</si>
  <si>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</si>
  <si>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</si>
  <si>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</si>
  <si>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</si>
  <si>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</si>
  <si>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</si>
  <si>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</si>
  <si>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</si>
  <si>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</si>
  <si>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</si>
  <si>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</si>
  <si>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</si>
  <si>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</si>
  <si>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</si>
  <si>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</si>
  <si>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</si>
  <si>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</si>
  <si>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</si>
  <si>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</si>
  <si>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</si>
  <si>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</si>
  <si>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</si>
  <si>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</si>
  <si>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</si>
  <si>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</si>
  <si>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</si>
  <si>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</si>
  <si>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</si>
  <si>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</si>
  <si>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</si>
  <si>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</si>
  <si>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</si>
  <si>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</si>
  <si>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</si>
  <si>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</si>
  <si>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</si>
  <si>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</si>
  <si>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</si>
  <si>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</si>
  <si>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</si>
  <si>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</si>
  <si>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</si>
  <si>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</si>
  <si>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</si>
  <si>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</si>
  <si>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</si>
  <si>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</si>
  <si>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</si>
  <si>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</si>
  <si>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</si>
  <si>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</si>
  <si>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</si>
  <si>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</si>
  <si>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</si>
  <si>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</si>
  <si>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</si>
  <si>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</si>
  <si>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</si>
  <si>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</si>
  <si>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</si>
  <si>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</si>
  <si>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</si>
  <si>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</si>
  <si>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</si>
  <si>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</si>
  <si>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</si>
  <si>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</si>
  <si>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</si>
  <si>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</si>
  <si>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</si>
  <si>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</si>
  <si>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</si>
  <si>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</si>
  <si>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</si>
  <si>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</si>
  <si>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</si>
  <si>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</si>
  <si>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</si>
  <si>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</si>
  <si>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</si>
  <si>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</si>
  <si>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</si>
  <si>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</si>
  <si>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</si>
  <si>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</si>
  <si>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</si>
  <si>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</si>
  <si>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</si>
  <si>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</si>
  <si>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</si>
  <si>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</si>
  <si>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</si>
  <si>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</si>
  <si>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</si>
  <si>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</si>
  <si>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</si>
  <si>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</si>
  <si>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</si>
  <si>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</si>
  <si>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</si>
  <si>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</si>
  <si>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</si>
  <si>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</si>
  <si>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</si>
  <si>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</si>
  <si>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</si>
  <si>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</si>
  <si>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</si>
  <si>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</si>
  <si>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</si>
  <si>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</si>
  <si>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</si>
  <si>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</si>
  <si>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</si>
  <si>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</si>
  <si>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</si>
  <si>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</si>
  <si>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</si>
  <si>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</si>
  <si>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</si>
  <si>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</si>
  <si>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</si>
  <si>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</si>
  <si>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</si>
  <si>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</si>
  <si>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</si>
  <si>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</si>
  <si>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</si>
  <si>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</si>
  <si>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</si>
  <si>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</si>
  <si>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</si>
  <si>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</si>
  <si>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</si>
  <si>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</si>
  <si>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</si>
  <si>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</si>
  <si>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</si>
  <si>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</si>
  <si>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</si>
  <si>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</si>
  <si>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</si>
  <si>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</si>
  <si>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</si>
  <si>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</si>
  <si>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</si>
  <si>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</si>
  <si>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</si>
  <si>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</si>
  <si>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</si>
  <si>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</si>
  <si>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</si>
  <si>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</si>
  <si>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</si>
  <si>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</si>
  <si>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</si>
  <si>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</si>
  <si>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</si>
  <si>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</si>
  <si>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</si>
  <si>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</si>
  <si>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</si>
  <si>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</si>
  <si>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</si>
  <si>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</si>
  <si>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</si>
  <si>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</si>
  <si>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</si>
  <si>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</si>
  <si>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</si>
  <si>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</si>
  <si>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</si>
  <si>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</si>
  <si>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</si>
  <si>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</si>
  <si>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</si>
  <si>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</si>
  <si>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</si>
  <si>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</si>
  <si>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</si>
  <si>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</si>
  <si>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</si>
  <si>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</si>
  <si>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</si>
  <si>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</si>
  <si>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</si>
  <si>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</si>
  <si>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</si>
  <si>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</si>
  <si>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</si>
  <si>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</si>
  <si>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</si>
  <si>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</si>
  <si>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</si>
  <si>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</si>
  <si>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</si>
  <si>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</si>
  <si>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</si>
  <si>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</si>
  <si>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</si>
  <si>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</si>
  <si>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</si>
  <si>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</si>
  <si>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</si>
  <si>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</si>
  <si>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</si>
  <si>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</si>
  <si>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</si>
  <si>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</si>
  <si>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</si>
  <si>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</si>
  <si>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</si>
  <si>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</si>
  <si>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</si>
  <si>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</si>
  <si>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</si>
  <si>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</si>
  <si>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</si>
  <si>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</si>
  <si>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</si>
  <si>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</si>
  <si>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</si>
  <si>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</si>
  <si>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</si>
  <si>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</si>
  <si>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</si>
  <si>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</si>
  <si>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</si>
  <si>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</si>
  <si>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</si>
  <si>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</si>
  <si>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</si>
  <si>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</si>
  <si>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</si>
  <si>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</si>
  <si>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</si>
  <si>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</si>
  <si>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</si>
  <si>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</si>
  <si>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</si>
  <si>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</si>
  <si>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</si>
  <si>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</si>
  <si>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</si>
  <si>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</si>
  <si>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</si>
  <si>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</si>
  <si>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</si>
  <si>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</si>
  <si>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</si>
  <si>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</si>
  <si>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</si>
  <si>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</si>
  <si>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</si>
  <si>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</si>
  <si>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</si>
  <si>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</si>
  <si>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</si>
  <si>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</si>
  <si>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</si>
  <si>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</si>
  <si>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</si>
  <si>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</si>
  <si>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</si>
  <si>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</si>
  <si>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</si>
  <si>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</si>
  <si>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</si>
  <si>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</si>
  <si>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</si>
  <si>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</si>
  <si>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</si>
  <si>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</si>
  <si>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</si>
  <si>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</si>
  <si>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</si>
  <si>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</si>
  <si>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</si>
  <si>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</si>
  <si>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</si>
  <si>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</si>
  <si>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</si>
  <si>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</si>
  <si>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</si>
  <si>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</si>
  <si>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</si>
  <si>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</si>
  <si>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</si>
  <si>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</si>
  <si>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</si>
  <si>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</si>
  <si>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</si>
  <si>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</si>
  <si>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</si>
  <si>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</si>
  <si>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</si>
  <si>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</si>
  <si>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</si>
  <si>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</si>
  <si>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</si>
  <si>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</si>
  <si>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</si>
  <si>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</si>
  <si>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</si>
  <si>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</si>
  <si>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</si>
  <si>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</si>
  <si>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</si>
  <si>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</si>
  <si>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</si>
  <si>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</si>
  <si>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</si>
  <si>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</si>
  <si>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</si>
  <si>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</si>
  <si>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</si>
  <si>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</si>
  <si>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</si>
  <si>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</si>
  <si>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</si>
  <si>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</si>
  <si>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</si>
  <si>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</si>
  <si>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</si>
  <si>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</si>
  <si>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</si>
  <si>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</si>
  <si>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</si>
  <si>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</si>
  <si>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</si>
  <si>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</si>
  <si>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</si>
  <si>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</si>
  <si>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</si>
  <si>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</si>
  <si>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</si>
  <si>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</si>
  <si>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</si>
  <si>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</si>
  <si>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</si>
  <si>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</si>
  <si>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</si>
  <si>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</si>
  <si>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</si>
  <si>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</si>
  <si>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</si>
  <si>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</si>
  <si>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</si>
  <si>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</si>
  <si>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</si>
  <si>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</si>
  <si>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</si>
  <si>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</si>
  <si>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</si>
  <si>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</si>
  <si>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</si>
  <si>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</si>
  <si>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</si>
  <si>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</si>
  <si>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</si>
  <si>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</si>
  <si>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</si>
  <si>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</si>
  <si>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</si>
  <si>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</si>
  <si>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</si>
  <si>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</si>
  <si>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</si>
  <si>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</si>
  <si>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</si>
  <si>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</si>
  <si>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</si>
  <si>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</si>
  <si>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</si>
  <si>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</si>
  <si>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</si>
  <si>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</si>
  <si>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</si>
  <si>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</si>
  <si>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</si>
  <si>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</si>
  <si>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</si>
  <si>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</si>
  <si>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</si>
  <si>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</si>
  <si>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</si>
  <si>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</si>
  <si>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</si>
  <si>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</si>
  <si>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</si>
  <si>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</si>
  <si>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</si>
  <si>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</si>
  <si>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</si>
  <si>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</si>
  <si>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</si>
  <si>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</si>
  <si>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</si>
  <si>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</si>
  <si>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</si>
  <si>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</si>
  <si>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</si>
  <si>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</si>
  <si>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</si>
  <si>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</si>
  <si>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</si>
  <si>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</si>
  <si>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</si>
  <si>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</si>
  <si>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</si>
  <si>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</si>
  <si>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</si>
  <si>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</si>
  <si>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</si>
  <si>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</si>
  <si>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</si>
  <si>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</si>
  <si>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</si>
  <si>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</si>
  <si>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</si>
  <si>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</si>
  <si>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</si>
  <si>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</si>
  <si>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</si>
  <si>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</si>
  <si>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</si>
  <si>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</si>
  <si>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</si>
  <si>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</si>
  <si>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</si>
  <si>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</si>
  <si>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</si>
  <si>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</si>
  <si>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</si>
  <si>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</si>
  <si>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</si>
  <si>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</si>
  <si>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</si>
  <si>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</si>
  <si>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</si>
  <si>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</si>
  <si>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</si>
  <si>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</si>
  <si>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</si>
  <si>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</si>
  <si>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</si>
  <si>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</si>
  <si>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</si>
  <si>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</si>
  <si>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</si>
  <si>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</si>
  <si>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</si>
  <si>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</si>
  <si>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</si>
  <si>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</si>
  <si>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</si>
  <si>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</si>
  <si>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</si>
  <si>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</si>
  <si>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</si>
  <si>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</si>
  <si>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</si>
  <si>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</si>
  <si>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</si>
  <si>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</si>
  <si>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</si>
  <si>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</si>
  <si>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</si>
  <si>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</si>
  <si>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</si>
  <si>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</si>
  <si>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</si>
  <si>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</si>
  <si>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</si>
  <si>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</si>
  <si>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</si>
  <si>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</si>
  <si>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</si>
  <si>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</si>
  <si>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</si>
  <si>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</si>
  <si>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</si>
  <si>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</si>
  <si>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</si>
  <si>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</si>
  <si>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</si>
  <si>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</si>
  <si>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</si>
  <si>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</si>
  <si>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</si>
  <si>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</si>
  <si>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</si>
  <si>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</si>
  <si>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</si>
  <si>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</si>
  <si>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</si>
  <si>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</si>
  <si>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</si>
  <si>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</si>
  <si>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</si>
  <si>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</si>
  <si>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</si>
  <si>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</si>
  <si>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</si>
  <si>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</si>
  <si>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</si>
  <si>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</si>
  <si>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</si>
  <si>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</si>
  <si>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</si>
  <si>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</si>
  <si>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</si>
  <si>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</si>
  <si>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</si>
  <si>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</si>
  <si>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</si>
  <si>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</si>
  <si>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</si>
  <si>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</si>
  <si>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</si>
  <si>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</si>
  <si>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</si>
  <si>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</si>
  <si>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</si>
  <si>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</si>
  <si>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</si>
  <si>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</si>
  <si>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</si>
  <si>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</si>
  <si>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</si>
  <si>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</si>
  <si>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</si>
  <si>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</si>
  <si>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</si>
  <si>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</si>
  <si>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</si>
  <si>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</si>
  <si>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</si>
  <si>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</si>
  <si>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</si>
  <si>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</si>
  <si>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</si>
  <si>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</si>
  <si>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</si>
  <si>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</si>
  <si>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</si>
  <si>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</si>
  <si>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</si>
  <si>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</si>
  <si>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</si>
  <si>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</si>
  <si>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</si>
  <si>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</si>
  <si>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</si>
  <si>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</si>
  <si>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</si>
  <si>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</si>
  <si>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</si>
  <si>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</si>
  <si>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</si>
  <si>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</si>
  <si>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</si>
  <si>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</si>
  <si>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</si>
  <si>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</si>
  <si>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</si>
  <si>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</si>
  <si>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</si>
  <si>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</si>
  <si>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</si>
  <si>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</si>
  <si>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</si>
  <si>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</si>
  <si>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</si>
  <si>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</si>
  <si>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</si>
  <si>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</si>
  <si>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</si>
  <si>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</si>
  <si>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</si>
  <si>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</si>
  <si>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</si>
  <si>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</si>
  <si>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</si>
  <si>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</si>
  <si>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</si>
  <si>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</si>
  <si>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</si>
  <si>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</si>
  <si>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</si>
  <si>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</si>
  <si>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</si>
  <si>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</si>
  <si>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</si>
  <si>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</si>
  <si>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</si>
  <si>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</si>
  <si>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</si>
  <si>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</si>
  <si>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</si>
  <si>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</si>
  <si>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</si>
  <si>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</si>
  <si>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</si>
  <si>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</si>
  <si>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</si>
  <si>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</si>
  <si>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</si>
  <si>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</si>
  <si>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</si>
  <si>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</si>
  <si>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</si>
  <si>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</si>
  <si>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</si>
  <si>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</si>
  <si>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</si>
  <si>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</si>
  <si>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</si>
  <si>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</si>
  <si>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</si>
  <si>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</si>
  <si>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</si>
  <si>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</si>
  <si>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</si>
  <si>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</si>
  <si>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</si>
  <si>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</si>
  <si>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</si>
  <si>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</si>
  <si>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</si>
  <si>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</si>
  <si>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</si>
  <si>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</si>
  <si>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</si>
  <si>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</si>
  <si>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</si>
  <si>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</si>
  <si>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</si>
  <si>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</si>
  <si>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</si>
  <si>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</si>
  <si>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</si>
  <si>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</si>
  <si>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</si>
  <si>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</si>
  <si>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</si>
  <si>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</si>
  <si>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</si>
  <si>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</si>
  <si>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</si>
  <si>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</si>
  <si>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</si>
  <si>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</si>
  <si>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</si>
  <si>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</si>
  <si>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</si>
  <si>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</si>
  <si>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</si>
  <si>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</si>
  <si>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</si>
  <si>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</si>
  <si>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</si>
  <si>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</si>
  <si>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</si>
  <si>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</si>
  <si>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</si>
  <si>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</si>
  <si>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</si>
  <si>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</si>
  <si>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</si>
  <si>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</si>
  <si>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</si>
  <si>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</si>
  <si>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</si>
  <si>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</si>
  <si>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</si>
  <si>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</si>
  <si>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</si>
  <si>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</si>
  <si>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</si>
  <si>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</si>
  <si>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</si>
  <si>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</si>
  <si>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</si>
  <si>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</si>
  <si>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</si>
  <si>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</si>
  <si>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</si>
  <si>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</si>
  <si>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</si>
  <si>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</si>
  <si>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</si>
  <si>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</si>
  <si>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</si>
  <si>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</si>
  <si>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</si>
  <si>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</si>
  <si>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</si>
  <si>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</si>
  <si>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</si>
  <si>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</si>
  <si>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</si>
  <si>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</si>
  <si>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</si>
  <si>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</si>
  <si>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</si>
  <si>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</si>
  <si>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</si>
  <si>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</si>
  <si>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</si>
  <si>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</si>
  <si>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</si>
  <si>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</si>
  <si>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</si>
  <si>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</si>
  <si>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</si>
  <si>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</si>
  <si>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</si>
  <si>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</si>
  <si>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</si>
  <si>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</si>
  <si>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</si>
  <si>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</si>
  <si>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</si>
  <si>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</si>
  <si>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</si>
  <si>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</si>
  <si>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</si>
  <si>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</si>
  <si>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</si>
  <si>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</si>
  <si>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</si>
  <si>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</si>
  <si>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</si>
  <si>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</si>
  <si>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</si>
  <si>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</si>
  <si>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</si>
  <si>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</si>
  <si>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</si>
  <si>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</si>
  <si>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</si>
  <si>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</si>
  <si>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</si>
  <si>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</si>
  <si>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</si>
  <si>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</si>
  <si>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</si>
  <si>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</si>
  <si>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</si>
  <si>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</si>
  <si>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</si>
  <si>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</si>
  <si>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</si>
  <si>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</si>
  <si>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</si>
  <si>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</si>
  <si>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</si>
  <si>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</si>
  <si>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</si>
  <si>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</si>
  <si>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</si>
  <si>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</si>
  <si>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</si>
  <si>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</si>
  <si>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</si>
  <si>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</si>
  <si>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</si>
  <si>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</si>
  <si>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</si>
  <si>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</si>
  <si>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</si>
  <si>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</si>
  <si>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</si>
  <si>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</si>
  <si>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</si>
  <si>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</si>
  <si>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</si>
  <si>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</si>
  <si>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</si>
  <si>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</si>
  <si>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</si>
  <si>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</si>
  <si>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</si>
  <si>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</si>
  <si>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</si>
  <si>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</si>
  <si>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</si>
  <si>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</si>
  <si>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</si>
  <si>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</si>
  <si>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</si>
  <si>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</si>
  <si>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</si>
  <si>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</si>
  <si>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</si>
  <si>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</si>
  <si>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</si>
  <si>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</si>
  <si>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</si>
  <si>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</si>
  <si>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</si>
  <si>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</si>
  <si>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</si>
  <si>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</si>
  <si>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</si>
  <si>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</si>
  <si>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</si>
  <si>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</si>
  <si>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</si>
  <si>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</si>
  <si>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</si>
  <si>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</si>
  <si>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</si>
  <si>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</si>
  <si>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</si>
  <si>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</si>
  <si>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</si>
  <si>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</si>
  <si>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</si>
  <si>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</si>
  <si>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</si>
  <si>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</si>
  <si>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</si>
  <si>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</si>
  <si>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</si>
  <si>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</si>
  <si>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</si>
  <si>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</si>
  <si>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</si>
  <si>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</si>
  <si>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</si>
  <si>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</si>
  <si>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</si>
  <si>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</si>
  <si>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</si>
  <si>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</si>
  <si>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</si>
  <si>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</si>
  <si>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</si>
  <si>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</si>
  <si>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</si>
  <si>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</si>
  <si>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</si>
  <si>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</si>
  <si>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</si>
  <si>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</si>
  <si>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</si>
  <si>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</si>
  <si>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</si>
  <si>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</si>
  <si>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</si>
  <si>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</si>
  <si>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</si>
  <si>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</si>
  <si>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</si>
  <si>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</si>
  <si>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</si>
  <si>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</si>
  <si>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</si>
  <si>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</si>
  <si>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</si>
  <si>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</si>
  <si>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</si>
  <si>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</si>
  <si>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</si>
  <si>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</si>
  <si>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</si>
  <si>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</si>
  <si>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</si>
  <si>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</si>
  <si>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</si>
  <si>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</si>
  <si>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</si>
  <si>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</si>
  <si>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</si>
  <si>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</si>
  <si>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</si>
  <si>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</si>
  <si>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</si>
  <si>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</si>
  <si>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</si>
  <si>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</si>
  <si>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</si>
  <si>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</si>
  <si>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</si>
  <si>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</si>
  <si>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</si>
  <si>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</si>
  <si>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</si>
  <si>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</si>
  <si>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</si>
  <si>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</si>
  <si>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</si>
  <si>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</si>
  <si>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</si>
  <si>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</si>
  <si>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</si>
  <si>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</si>
  <si>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</si>
  <si>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</si>
  <si>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</si>
  <si>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</si>
  <si>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</si>
  <si>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</si>
  <si>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</si>
  <si>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</si>
  <si>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</si>
  <si>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</si>
  <si>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</si>
  <si>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</si>
  <si>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</si>
  <si>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</si>
  <si>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</si>
  <si>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</si>
  <si>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</si>
  <si>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</si>
  <si>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</si>
  <si>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</si>
  <si>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</si>
  <si>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</si>
  <si>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</si>
  <si>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</si>
  <si>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</si>
  <si>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</si>
  <si>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</si>
  <si>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</si>
  <si>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</si>
  <si>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</si>
  <si>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</si>
  <si>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</si>
  <si>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</si>
  <si>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</si>
  <si>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</si>
  <si>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</si>
  <si>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</si>
  <si>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</si>
  <si>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</si>
  <si>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</si>
  <si>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</si>
  <si>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</si>
  <si>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</si>
  <si>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</si>
  <si>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</si>
  <si>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</si>
  <si>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</si>
  <si>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</si>
  <si>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</si>
  <si>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</si>
  <si>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</si>
  <si>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</si>
  <si>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</si>
  <si>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</si>
  <si>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</si>
  <si>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</si>
  <si>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</si>
  <si>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</si>
  <si>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</si>
  <si>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</si>
  <si>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</si>
  <si>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</si>
  <si>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</si>
  <si>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</si>
  <si>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</si>
  <si>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</si>
  <si>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</si>
  <si>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</si>
  <si>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</si>
  <si>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</si>
  <si>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</si>
  <si>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</si>
  <si>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</si>
  <si>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</si>
  <si>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</si>
  <si>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</si>
  <si>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</si>
  <si>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</si>
  <si>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</si>
  <si>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</si>
  <si>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</si>
  <si>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</si>
  <si>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</si>
  <si>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</si>
  <si>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</si>
  <si>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</si>
  <si>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</si>
  <si>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</si>
  <si>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</si>
  <si>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</si>
  <si>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</si>
  <si>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</si>
  <si>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</si>
  <si>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</si>
  <si>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</si>
  <si>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</si>
  <si>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</si>
  <si>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</si>
  <si>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</si>
  <si>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</si>
  <si>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</si>
  <si>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</si>
  <si>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</si>
  <si>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</si>
  <si>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</si>
  <si>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</si>
  <si>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</si>
  <si>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</si>
  <si>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</si>
  <si>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</si>
  <si>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</si>
  <si>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</si>
  <si>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</si>
  <si>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</si>
  <si>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</si>
  <si>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</si>
  <si>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</si>
  <si>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</si>
  <si>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</si>
  <si>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</si>
  <si>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</si>
  <si>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</si>
  <si>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</si>
  <si>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</si>
  <si>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</si>
  <si>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</si>
  <si>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</si>
  <si>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</si>
  <si>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</si>
  <si>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</si>
  <si>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</si>
  <si>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</si>
  <si>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</si>
  <si>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</si>
  <si>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</si>
  <si>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</si>
  <si>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</si>
  <si>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</si>
  <si>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</si>
  <si>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</si>
  <si>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</si>
  <si>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</si>
  <si>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</si>
  <si>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</si>
  <si>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</si>
  <si>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</si>
  <si>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</si>
  <si>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</si>
  <si>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</si>
  <si>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</si>
  <si>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</si>
  <si>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</si>
  <si>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</si>
  <si>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</si>
  <si>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</si>
  <si>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</si>
  <si>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</si>
  <si>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</si>
  <si>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</si>
  <si>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</si>
  <si>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</si>
  <si>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</si>
  <si>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</si>
  <si>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</si>
  <si>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</si>
  <si>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</si>
  <si>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</si>
  <si>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</si>
  <si>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</si>
  <si>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</si>
  <si>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</si>
  <si>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</si>
  <si>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</si>
  <si>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</si>
  <si>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</si>
  <si>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</si>
  <si>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</si>
  <si>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</si>
  <si>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</si>
  <si>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</si>
  <si>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</si>
  <si>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</si>
  <si>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</si>
  <si>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</si>
  <si>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</si>
  <si>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</si>
  <si>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</si>
  <si>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</si>
  <si>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</si>
  <si>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</si>
  <si>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</si>
  <si>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</si>
  <si>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</si>
  <si>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</si>
  <si>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</si>
  <si>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</si>
  <si>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</si>
  <si>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</si>
  <si>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</si>
  <si>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</si>
  <si>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</si>
  <si>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</si>
  <si>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</si>
  <si>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</si>
  <si>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</si>
  <si>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</si>
  <si>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</si>
  <si>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</si>
  <si>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</si>
  <si>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</si>
  <si>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</si>
  <si>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</si>
  <si>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</si>
  <si>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</si>
  <si>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</si>
  <si>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</si>
  <si>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</si>
  <si>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</si>
  <si>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</si>
  <si>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</si>
  <si>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</si>
  <si>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</si>
  <si>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</si>
  <si>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</si>
  <si>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</si>
  <si>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</si>
  <si>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</si>
  <si>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</si>
  <si>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</si>
  <si>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</si>
  <si>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</si>
  <si>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</si>
  <si>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</si>
  <si>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</si>
  <si>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</si>
  <si>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</si>
  <si>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</si>
  <si>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</si>
  <si>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</si>
  <si>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</si>
  <si>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</si>
  <si>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</si>
  <si>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</si>
  <si>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</si>
  <si>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</si>
  <si>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</si>
  <si>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</si>
  <si>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</si>
  <si>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</si>
  <si>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</si>
  <si>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</si>
  <si>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</si>
  <si>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</si>
  <si>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</si>
  <si>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</si>
  <si>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</si>
  <si>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</si>
  <si>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</si>
  <si>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</si>
  <si>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</si>
  <si>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</si>
  <si>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</si>
  <si>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</si>
  <si>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</si>
  <si>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</si>
  <si>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</si>
  <si>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</si>
  <si>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</si>
  <si>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</si>
  <si>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</si>
  <si>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</si>
  <si>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</si>
  <si>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</si>
  <si>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</si>
  <si>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</si>
  <si>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</si>
  <si>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</si>
  <si>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</si>
  <si>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</si>
  <si>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</si>
  <si>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</si>
  <si>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</si>
  <si>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</si>
  <si>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</si>
  <si>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</si>
  <si>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</si>
  <si>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</si>
  <si>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</si>
  <si>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</si>
  <si>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</si>
  <si>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</si>
  <si>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</si>
  <si>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</si>
  <si>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</si>
  <si>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</si>
  <si>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</si>
  <si>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</si>
  <si>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</si>
  <si>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</si>
  <si>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</si>
  <si>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</si>
  <si>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</si>
  <si>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</si>
  <si>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</si>
  <si>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</si>
  <si>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</si>
  <si>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</si>
  <si>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</si>
  <si>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</si>
  <si>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</si>
  <si>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</si>
  <si>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</si>
  <si>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</si>
  <si>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</si>
  <si>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</si>
  <si>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</si>
  <si>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</si>
  <si>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</si>
  <si>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</si>
  <si>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</si>
  <si>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</si>
  <si>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</si>
  <si>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</si>
  <si>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</si>
  <si>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</si>
  <si>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</si>
  <si>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</si>
  <si>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</si>
  <si>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</si>
  <si>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</si>
  <si>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</si>
  <si>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</si>
  <si>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</si>
  <si>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</si>
  <si>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</si>
  <si>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</si>
  <si>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</si>
  <si>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</si>
  <si>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</si>
  <si>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</si>
  <si>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</si>
  <si>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</si>
  <si>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</si>
  <si>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</si>
  <si>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</si>
  <si>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</si>
  <si>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</si>
  <si>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</si>
  <si>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</si>
  <si>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</si>
  <si>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</si>
  <si>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</si>
  <si>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</si>
  <si>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</si>
  <si>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</si>
  <si>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</si>
  <si>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</si>
  <si>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</si>
  <si>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</si>
  <si>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</si>
  <si>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</si>
  <si>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</si>
  <si>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</si>
  <si>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</si>
  <si>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</si>
  <si>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</si>
  <si>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</si>
  <si>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</si>
  <si>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</si>
  <si>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</si>
  <si>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</si>
  <si>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</si>
  <si>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</si>
  <si>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</si>
  <si>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</si>
  <si>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</si>
  <si>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</si>
  <si>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</si>
  <si>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</si>
  <si>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</si>
  <si>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</si>
  <si>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</si>
  <si>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</si>
  <si>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</si>
  <si>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</si>
  <si>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</si>
  <si>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</si>
  <si>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</si>
  <si>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</si>
  <si>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</si>
  <si>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</si>
  <si>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</si>
  <si>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</si>
  <si>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</si>
  <si>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</si>
  <si>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</si>
  <si>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</si>
  <si>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</si>
  <si>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</si>
  <si>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</si>
  <si>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</si>
  <si>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</si>
  <si>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</si>
  <si>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</si>
  <si>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</si>
  <si>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</si>
  <si>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</si>
  <si>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</si>
  <si>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</si>
  <si>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</si>
  <si>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</si>
  <si>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</si>
  <si>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</si>
  <si>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</si>
  <si>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</si>
  <si>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</si>
  <si>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</si>
  <si>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</si>
  <si>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</si>
  <si>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</si>
  <si>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</si>
  <si>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</si>
  <si>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</si>
  <si>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</si>
  <si>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</si>
  <si>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</si>
  <si>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</si>
  <si>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</si>
  <si>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</si>
  <si>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</si>
  <si>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</si>
  <si>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</si>
  <si>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</si>
  <si>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</si>
  <si>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</si>
  <si>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</si>
  <si>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</si>
  <si>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</si>
  <si>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</si>
  <si>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</si>
  <si>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</si>
  <si>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</si>
  <si>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</si>
  <si>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</si>
  <si>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</si>
  <si>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</si>
  <si>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</si>
  <si>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</si>
  <si>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</si>
  <si>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</si>
  <si>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</si>
  <si>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</si>
  <si>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</si>
  <si>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</si>
  <si>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</si>
  <si>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</si>
  <si>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</si>
  <si>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</si>
  <si>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</si>
  <si>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</si>
  <si>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</si>
  <si>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</si>
  <si>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</si>
  <si>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</si>
  <si>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</si>
  <si>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</si>
  <si>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</si>
  <si>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</si>
  <si>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</si>
  <si>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</si>
  <si>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</si>
  <si>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</si>
  <si>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</si>
  <si>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</si>
  <si>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</si>
  <si>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</si>
  <si>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</si>
  <si>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</si>
  <si>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</si>
  <si>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</si>
  <si>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</si>
  <si>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</si>
  <si>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</si>
  <si>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</si>
  <si>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</si>
  <si>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</si>
  <si>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</si>
  <si>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</si>
  <si>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</si>
  <si>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</si>
  <si>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</si>
  <si>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</si>
  <si>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</si>
  <si>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</si>
  <si>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</si>
  <si>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</si>
  <si>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</si>
  <si>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</si>
  <si>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</si>
  <si>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</si>
  <si>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</si>
  <si>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</si>
  <si>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</si>
  <si>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</si>
  <si>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</si>
  <si>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</si>
  <si>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</si>
  <si>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</si>
  <si>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</si>
  <si>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</si>
  <si>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</si>
  <si>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</si>
  <si>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</si>
  <si>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</si>
  <si>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</si>
  <si>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</si>
  <si>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</si>
  <si>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</si>
  <si>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</si>
  <si>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</si>
  <si>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</si>
  <si>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</si>
  <si>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</si>
  <si>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</si>
  <si>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</si>
  <si>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</si>
  <si>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</si>
  <si>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</si>
  <si>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</si>
  <si>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</si>
  <si>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</si>
  <si>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</si>
  <si>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</si>
  <si>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</si>
  <si>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</si>
  <si>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</si>
  <si>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</si>
  <si>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</si>
  <si>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</si>
  <si>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</si>
  <si>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</si>
  <si>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</si>
  <si>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</si>
  <si>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</si>
  <si>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</si>
  <si>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</si>
  <si>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</si>
  <si>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</si>
  <si>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</si>
  <si>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</si>
  <si>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</si>
  <si>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</si>
  <si>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</si>
  <si>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</si>
  <si>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</si>
  <si>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</si>
  <si>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</si>
  <si>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</si>
  <si>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</si>
  <si>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</si>
  <si>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</si>
  <si>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</si>
  <si>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</si>
  <si>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</si>
  <si>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</si>
  <si>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</si>
  <si>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</si>
  <si>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</si>
  <si>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</si>
  <si>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</si>
  <si>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</si>
  <si>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</si>
  <si>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</si>
  <si>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</si>
  <si>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</si>
  <si>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</si>
  <si>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</si>
  <si>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</si>
  <si>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</si>
  <si>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</si>
  <si>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</si>
  <si>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</si>
  <si>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</si>
  <si>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</si>
  <si>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</si>
  <si>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</si>
  <si>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</si>
  <si>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</si>
  <si>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</si>
  <si>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</si>
  <si>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</si>
  <si>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</si>
  <si>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</si>
  <si>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</si>
  <si>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</si>
  <si>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</si>
  <si>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</si>
  <si>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</si>
  <si>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</si>
  <si>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</si>
  <si>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</si>
  <si>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</si>
  <si>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</si>
  <si>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</si>
  <si>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</si>
  <si>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</si>
  <si>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</si>
  <si>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</si>
  <si>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</si>
  <si>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</si>
  <si>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</si>
  <si>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</si>
  <si>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</si>
  <si>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</si>
  <si>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</si>
  <si>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</si>
  <si>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</si>
  <si>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</si>
  <si>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</si>
  <si>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</si>
  <si>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</si>
  <si>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</si>
  <si>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</si>
  <si>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</si>
  <si>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</si>
  <si>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</si>
  <si>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</si>
  <si>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</si>
  <si>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</si>
  <si>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</si>
  <si>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</si>
  <si>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</si>
  <si>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</si>
  <si>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</si>
  <si>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</si>
  <si>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</si>
  <si>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</si>
  <si>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</si>
  <si>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</si>
  <si>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</si>
  <si>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</si>
  <si>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</si>
  <si>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</si>
  <si>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</si>
  <si>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</si>
  <si>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</si>
  <si>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</si>
  <si>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</si>
  <si>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</si>
  <si>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</si>
  <si>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</si>
  <si>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</si>
  <si>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</si>
  <si>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</si>
  <si>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</si>
  <si>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</si>
  <si>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</si>
  <si>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</si>
  <si>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</si>
  <si>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</si>
  <si>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</si>
  <si>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</si>
  <si>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</si>
  <si>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</si>
  <si>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</si>
  <si>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</si>
  <si>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</si>
  <si>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</si>
  <si>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</si>
  <si>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</si>
  <si>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</si>
  <si>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</si>
  <si>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</si>
  <si>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</si>
  <si>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</si>
  <si>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</si>
  <si>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</si>
  <si>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</si>
  <si>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</si>
  <si>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</si>
  <si>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</si>
  <si>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</si>
  <si>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</si>
  <si>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</si>
  <si>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</si>
  <si>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</si>
  <si>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</si>
  <si>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</si>
  <si>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</si>
  <si>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</si>
  <si>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</si>
  <si>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</si>
  <si>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</si>
  <si>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</si>
  <si>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</si>
  <si>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</si>
  <si>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</si>
  <si>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</si>
  <si>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</si>
  <si>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</si>
  <si>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</si>
  <si>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</si>
  <si>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</si>
  <si>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</si>
  <si>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</si>
  <si>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</si>
  <si>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</si>
  <si>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</si>
  <si>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</si>
  <si>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</si>
  <si>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</si>
  <si>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</si>
  <si>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</si>
  <si>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</si>
  <si>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</si>
  <si>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</si>
  <si>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</si>
  <si>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</si>
  <si>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</si>
  <si>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</si>
  <si>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</si>
  <si>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</si>
  <si>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</si>
  <si>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</si>
  <si>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</si>
  <si>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</si>
  <si>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</si>
  <si>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</si>
  <si>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</si>
  <si>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</si>
  <si>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</si>
  <si>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</si>
  <si>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</si>
  <si>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</si>
  <si>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</si>
  <si>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</si>
  <si>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</si>
  <si>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</si>
  <si>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</si>
  <si>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</si>
  <si>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</si>
  <si>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</si>
  <si>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</si>
  <si>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</si>
  <si>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</si>
  <si>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</si>
  <si>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</si>
  <si>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</si>
  <si>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</si>
  <si>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</si>
  <si>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</si>
  <si>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</si>
  <si>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</si>
  <si>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</si>
  <si>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</si>
  <si>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</si>
  <si>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</si>
  <si>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</si>
  <si>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</si>
  <si>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</si>
  <si>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</si>
  <si>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</si>
  <si>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</si>
  <si>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</si>
  <si>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</si>
  <si>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</si>
  <si>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</si>
  <si>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</si>
  <si>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</si>
  <si>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</si>
  <si>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</si>
  <si>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</si>
  <si>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</si>
  <si>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</si>
  <si>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</si>
  <si>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</si>
  <si>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</si>
  <si>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</si>
  <si>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</si>
  <si>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</si>
  <si>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</si>
  <si>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</si>
  <si>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</si>
  <si>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</si>
  <si>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</si>
  <si>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</si>
  <si>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</si>
  <si>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</si>
  <si>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</si>
  <si>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</si>
  <si>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</si>
  <si>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</si>
  <si>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</si>
  <si>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</si>
  <si>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</si>
  <si>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</si>
  <si>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</si>
  <si>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</si>
  <si>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</si>
  <si>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</si>
  <si>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</si>
  <si>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</si>
  <si>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</si>
  <si>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</si>
  <si>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</si>
  <si>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</si>
  <si>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</si>
  <si>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</si>
  <si>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</si>
  <si>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</si>
  <si>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</si>
  <si>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</si>
  <si>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</si>
  <si>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</si>
  <si>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</si>
  <si>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</si>
  <si>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</si>
  <si>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</si>
  <si>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</si>
  <si>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</si>
  <si>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</si>
  <si>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</si>
  <si>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</si>
  <si>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</si>
  <si>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</si>
  <si>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</si>
  <si>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</si>
  <si>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</si>
  <si>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</si>
  <si>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</si>
  <si>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</si>
  <si>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</si>
  <si>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</si>
  <si>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</si>
  <si>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</si>
  <si>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</si>
  <si>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</si>
  <si>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</si>
  <si>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</si>
  <si>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</si>
  <si>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</si>
  <si>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</si>
  <si>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</si>
  <si>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</si>
  <si>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</si>
  <si>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</si>
  <si>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</si>
  <si>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</si>
  <si>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</si>
  <si>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</si>
  <si>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</si>
  <si>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</si>
  <si>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</si>
  <si>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</si>
  <si>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</si>
  <si>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</si>
  <si>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</si>
  <si>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</si>
  <si>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</si>
  <si>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</si>
  <si>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</si>
  <si>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</si>
  <si>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</si>
  <si>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</si>
  <si>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</si>
  <si>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</si>
  <si>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</si>
  <si>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</si>
  <si>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</si>
  <si>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</si>
  <si>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</si>
  <si>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</si>
  <si>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</si>
  <si>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</si>
  <si>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</si>
  <si>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</si>
  <si>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</si>
  <si>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</si>
  <si>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</si>
  <si>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</si>
  <si>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</si>
  <si>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</si>
  <si>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</si>
  <si>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</si>
  <si>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</si>
  <si>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</si>
  <si>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</si>
  <si>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</si>
  <si>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</si>
  <si>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</si>
  <si>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</si>
  <si>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</si>
  <si>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</si>
  <si>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</si>
  <si>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</si>
  <si>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</si>
  <si>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</si>
  <si>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</si>
  <si>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</si>
  <si>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</si>
  <si>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</si>
  <si>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</si>
  <si>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</si>
  <si>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</si>
  <si>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</si>
  <si>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</si>
  <si>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</si>
  <si>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</si>
  <si>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</si>
  <si>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</si>
  <si>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</si>
  <si>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</si>
  <si>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</si>
  <si>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</si>
  <si>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</si>
  <si>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</si>
  <si>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</si>
  <si>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</si>
  <si>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</si>
  <si>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</si>
  <si>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</si>
  <si>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</si>
  <si>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</si>
  <si>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</si>
  <si>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</si>
  <si>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</si>
  <si>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</si>
  <si>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</si>
  <si>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</si>
  <si>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</si>
  <si>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</si>
  <si>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</si>
  <si>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</si>
  <si>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</si>
  <si>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</si>
  <si>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</si>
  <si>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</si>
  <si>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</si>
  <si>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</si>
  <si>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</si>
  <si>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</si>
  <si>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</si>
  <si>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</si>
  <si>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</si>
  <si>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</si>
  <si>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</si>
  <si>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</si>
  <si>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</si>
  <si>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</si>
  <si>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</si>
  <si>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</si>
  <si>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</si>
  <si>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</si>
  <si>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</si>
  <si>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</si>
  <si>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</si>
  <si>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</si>
  <si>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</si>
  <si>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</si>
  <si>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</si>
  <si>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</si>
  <si>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</si>
  <si>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</si>
  <si>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</si>
  <si>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</si>
  <si>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</si>
  <si>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</si>
  <si>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</si>
  <si>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</si>
  <si>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</si>
  <si>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</si>
  <si>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</si>
  <si>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</si>
  <si>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</si>
  <si>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</si>
  <si>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</si>
  <si>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</si>
  <si>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</si>
  <si>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</si>
  <si>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</si>
  <si>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</si>
  <si>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</si>
  <si>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</si>
  <si>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</si>
  <si>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</si>
  <si>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</si>
  <si>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</si>
  <si>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</si>
  <si>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</si>
  <si>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</si>
  <si>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</si>
  <si>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</si>
  <si>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</si>
  <si>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</si>
  <si>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</si>
  <si>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</si>
  <si>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</si>
  <si>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</si>
  <si>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</si>
  <si>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</si>
  <si>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</si>
  <si>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</si>
  <si>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</si>
  <si>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</si>
  <si>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</si>
  <si>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</si>
  <si>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</si>
  <si>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</si>
  <si>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</si>
  <si>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</si>
  <si>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</si>
  <si>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</si>
  <si>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</si>
  <si>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</si>
  <si>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</si>
  <si>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</si>
  <si>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</si>
  <si>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</si>
  <si>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</si>
  <si>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</si>
  <si>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</si>
  <si>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</si>
  <si>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</si>
  <si>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</si>
  <si>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</si>
  <si>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</si>
  <si>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</si>
  <si>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</si>
  <si>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</si>
  <si>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</si>
  <si>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</si>
  <si>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</si>
  <si>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</si>
  <si>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</si>
  <si>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</si>
  <si>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</si>
  <si>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</si>
  <si>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</si>
  <si>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</si>
  <si>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</si>
  <si>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</si>
  <si>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</si>
  <si>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</si>
  <si>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</si>
  <si>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</si>
  <si>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</si>
  <si>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</si>
  <si>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</si>
  <si>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</si>
  <si>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</si>
  <si>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</si>
  <si>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</si>
  <si>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</si>
  <si>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</si>
  <si>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</si>
  <si>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</si>
  <si>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</si>
  <si>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</si>
  <si>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</si>
  <si>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</si>
  <si>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</si>
  <si>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</si>
  <si>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</si>
  <si>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</si>
  <si>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</si>
  <si>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</si>
  <si>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</si>
  <si>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</si>
  <si>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</si>
  <si>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</si>
  <si>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</si>
  <si>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</si>
  <si>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</si>
  <si>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</si>
  <si>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</si>
  <si>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</si>
  <si>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</si>
  <si>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</si>
  <si>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</si>
  <si>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</si>
  <si>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</si>
  <si>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</si>
  <si>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</si>
  <si>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</si>
  <si>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</si>
  <si>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</si>
  <si>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</si>
  <si>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</si>
  <si>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</si>
  <si>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</si>
  <si>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</si>
  <si>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</si>
  <si>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</si>
  <si>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</si>
  <si>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</si>
  <si>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</si>
  <si>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</si>
  <si>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</si>
  <si>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</si>
  <si>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</si>
  <si>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</si>
  <si>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</si>
  <si>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</si>
  <si>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</si>
  <si>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</si>
  <si>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</si>
  <si>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</si>
  <si>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</si>
  <si>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</si>
  <si>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</si>
  <si>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</si>
  <si>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</si>
  <si>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</si>
  <si>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</si>
  <si>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</si>
  <si>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</si>
  <si>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</si>
  <si>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</si>
  <si>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</si>
  <si>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</si>
  <si>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</si>
  <si>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</si>
  <si>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</si>
  <si>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</si>
  <si>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</si>
  <si>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</si>
  <si>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</si>
  <si>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</si>
  <si>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</si>
  <si>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</si>
  <si>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</si>
  <si>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</si>
  <si>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</si>
  <si>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</si>
  <si>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</si>
  <si>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</si>
  <si>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</si>
  <si>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</si>
  <si>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</si>
  <si>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</si>
  <si>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</si>
  <si>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</si>
  <si>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</si>
  <si>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</si>
  <si>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</si>
  <si>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</si>
  <si>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</si>
  <si>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</si>
  <si>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</si>
  <si>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</si>
  <si>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</si>
  <si>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</si>
  <si>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</si>
  <si>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</si>
  <si>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</si>
  <si>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</si>
  <si>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</si>
  <si>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</si>
  <si>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</si>
  <si>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</si>
  <si>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</si>
  <si>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</si>
  <si>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</si>
  <si>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</si>
  <si>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</si>
  <si>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</si>
  <si>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</si>
  <si>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</si>
  <si>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</si>
  <si>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</si>
  <si>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</si>
  <si>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</si>
  <si>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</si>
  <si>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</si>
  <si>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</si>
  <si>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</si>
  <si>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</si>
  <si>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</si>
  <si>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</si>
  <si>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</si>
  <si>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</si>
  <si>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</si>
  <si>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</si>
  <si>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</si>
  <si>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</si>
  <si>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</si>
  <si>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</si>
  <si>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</si>
  <si>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</si>
  <si>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</si>
  <si>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</si>
  <si>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</si>
  <si>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</si>
  <si>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</si>
  <si>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</si>
  <si>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</si>
  <si>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</si>
  <si>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</si>
  <si>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</si>
  <si>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</si>
  <si>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</si>
  <si>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</si>
  <si>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</si>
  <si>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</si>
  <si>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</si>
  <si>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</si>
  <si>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</si>
  <si>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</si>
  <si>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</si>
  <si>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</si>
  <si>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</si>
  <si>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</si>
  <si>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</si>
  <si>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</si>
  <si>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</si>
  <si>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</si>
  <si>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</si>
  <si>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</si>
  <si>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</si>
  <si>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</si>
  <si>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</si>
  <si>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</si>
  <si>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</si>
  <si>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</si>
  <si>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</si>
  <si>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</si>
  <si>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</si>
  <si>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</si>
  <si>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</si>
  <si>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</si>
  <si>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</si>
  <si>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</si>
  <si>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</si>
  <si>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</si>
  <si>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</si>
  <si>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</si>
  <si>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</si>
  <si>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</si>
  <si>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</si>
  <si>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</si>
  <si>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</si>
  <si>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</si>
  <si>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</si>
  <si>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</si>
  <si>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</si>
  <si>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</si>
  <si>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</si>
  <si>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</si>
  <si>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</si>
  <si>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</si>
  <si>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</si>
  <si>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</si>
  <si>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</si>
  <si>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</si>
  <si>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</si>
  <si>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</si>
  <si>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</si>
  <si>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</si>
  <si>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</si>
  <si>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</si>
  <si>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</si>
  <si>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</si>
  <si>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</si>
  <si>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</si>
  <si>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</si>
  <si>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</si>
  <si>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</si>
  <si>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</si>
  <si>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</si>
  <si>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</si>
  <si>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</si>
  <si>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</si>
  <si>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</si>
  <si>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</si>
  <si>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</si>
  <si>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</si>
  <si>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</si>
  <si>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</si>
  <si>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</si>
  <si>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</si>
  <si>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</si>
  <si>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</si>
  <si>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</si>
  <si>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</si>
  <si>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</si>
  <si>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</si>
  <si>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</si>
  <si>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</si>
  <si>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</si>
  <si>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</si>
  <si>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</si>
  <si>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</si>
  <si>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</si>
  <si>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</si>
  <si>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</si>
  <si>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</si>
  <si>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</si>
  <si>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</si>
  <si>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</si>
  <si>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</si>
  <si>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</si>
  <si>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</si>
  <si>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</si>
  <si>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</si>
  <si>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</si>
  <si>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</si>
  <si>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</si>
  <si>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</si>
  <si>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</si>
  <si>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</si>
  <si>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</si>
  <si>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</si>
  <si>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</si>
  <si>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</si>
  <si>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</si>
  <si>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</si>
  <si>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</si>
  <si>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</si>
  <si>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</si>
  <si>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</si>
  <si>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</si>
  <si>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</si>
  <si>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</si>
  <si>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</si>
  <si>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</si>
  <si>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</si>
  <si>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</si>
  <si>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</si>
  <si>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</si>
  <si>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</si>
  <si>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</si>
  <si>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</si>
  <si>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</si>
  <si>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</si>
  <si>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</si>
  <si>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</si>
  <si>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</si>
  <si>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</si>
  <si>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</si>
  <si>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</si>
  <si>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</si>
  <si>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</si>
  <si>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</si>
  <si>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</si>
  <si>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</si>
  <si>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</si>
  <si>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</si>
  <si>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</si>
  <si>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</si>
  <si>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</si>
  <si>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</si>
  <si>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</si>
  <si>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</si>
  <si>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</si>
  <si>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</si>
  <si>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</si>
  <si>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</si>
  <si>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</si>
  <si>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</si>
  <si>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</si>
  <si>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</si>
  <si>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</si>
  <si>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</si>
  <si>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</si>
  <si>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</si>
  <si>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</si>
  <si>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</si>
  <si>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</si>
  <si>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</si>
  <si>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</si>
  <si>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</si>
  <si>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</si>
  <si>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</si>
  <si>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</si>
  <si>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</si>
  <si>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</si>
  <si>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</si>
  <si>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</si>
  <si>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</si>
  <si>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</si>
  <si>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</si>
  <si>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</si>
  <si>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</si>
  <si>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</si>
  <si>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</si>
  <si>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</si>
  <si>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</si>
  <si>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</si>
  <si>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</si>
  <si>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</si>
  <si>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</si>
  <si>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</si>
  <si>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</si>
  <si>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</si>
  <si>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</si>
  <si>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</si>
  <si>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</si>
  <si>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</si>
  <si>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</si>
  <si>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</si>
  <si>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</si>
  <si>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</si>
  <si>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</si>
  <si>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</si>
  <si>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</si>
  <si>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</si>
  <si>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</si>
  <si>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</si>
  <si>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</si>
  <si>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</si>
  <si>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</si>
  <si>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</si>
  <si>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</si>
  <si>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</si>
  <si>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</si>
  <si>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</si>
  <si>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</si>
  <si>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</si>
  <si>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</si>
  <si>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</si>
  <si>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</si>
  <si>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</si>
  <si>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</si>
  <si>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</si>
  <si>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</si>
  <si>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</si>
  <si>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</si>
  <si>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</si>
  <si>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</si>
  <si>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</si>
  <si>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</si>
  <si>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</si>
  <si>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</si>
  <si>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</si>
  <si>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</si>
  <si>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</si>
  <si>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</si>
  <si>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</si>
  <si>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</si>
  <si>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</si>
  <si>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</si>
  <si>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</si>
  <si>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</si>
  <si>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</si>
  <si>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</si>
  <si>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</si>
  <si>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</si>
  <si>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</si>
  <si>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</si>
  <si>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</si>
  <si>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</si>
  <si>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</si>
  <si>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</si>
  <si>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</si>
  <si>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</si>
  <si>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</si>
  <si>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</si>
  <si>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</si>
  <si>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</si>
  <si>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</si>
  <si>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</si>
  <si>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</si>
  <si>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</si>
  <si>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</si>
  <si>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</si>
  <si>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</si>
  <si>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</si>
  <si>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</si>
  <si>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</si>
  <si>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</si>
  <si>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</si>
  <si>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</si>
  <si>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</si>
  <si>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</si>
  <si>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</si>
  <si>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</si>
  <si>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</si>
  <si>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</si>
  <si>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</si>
  <si>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</si>
  <si>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</si>
  <si>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</si>
  <si>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</si>
  <si>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</si>
  <si>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</si>
  <si>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</si>
  <si>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</si>
  <si>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</si>
  <si>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</si>
  <si>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</si>
  <si>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</si>
  <si>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</si>
  <si>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</si>
  <si>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</si>
  <si>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</si>
  <si>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</si>
  <si>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</si>
  <si>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</si>
  <si>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</si>
  <si>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</si>
  <si>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</si>
  <si>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</si>
  <si>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</si>
  <si>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</si>
  <si>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</si>
  <si>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</si>
  <si>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</si>
  <si>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</si>
  <si>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</si>
  <si>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</si>
  <si>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</si>
  <si>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</si>
  <si>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</si>
  <si>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</si>
  <si>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</si>
  <si>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</si>
  <si>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</si>
  <si>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</si>
  <si>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</si>
  <si>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</si>
  <si>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</si>
  <si>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</si>
  <si>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</si>
  <si>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</si>
  <si>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</si>
  <si>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</si>
  <si>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</si>
  <si>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</si>
  <si>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</si>
  <si>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</si>
  <si>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</si>
  <si>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</si>
  <si>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</si>
  <si>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</si>
  <si>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</si>
  <si>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</si>
  <si>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</si>
  <si>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</si>
  <si>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</si>
  <si>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</si>
  <si>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</si>
  <si>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</si>
  <si>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</si>
  <si>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</si>
  <si>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</si>
  <si>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</si>
  <si>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</si>
  <si>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</si>
  <si>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</si>
  <si>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</si>
  <si>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</si>
  <si>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</si>
  <si>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</si>
  <si>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</si>
  <si>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</si>
  <si>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</si>
  <si>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</si>
  <si>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</si>
  <si>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</si>
  <si>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</si>
  <si>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</si>
  <si>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</si>
  <si>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</si>
  <si>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</si>
  <si>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</si>
  <si>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</si>
  <si>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</si>
  <si>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</si>
  <si>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</si>
  <si>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</si>
  <si>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</si>
  <si>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</si>
  <si>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</si>
  <si>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</si>
  <si>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</si>
  <si>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</si>
  <si>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</si>
  <si>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</si>
  <si>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</si>
  <si>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</si>
  <si>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</si>
  <si>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</si>
  <si>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</si>
  <si>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</si>
  <si>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</si>
  <si>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</si>
  <si>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</si>
  <si>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</si>
  <si>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</si>
  <si>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</si>
  <si>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</si>
  <si>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</si>
  <si>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</si>
  <si>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</si>
  <si>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</si>
  <si>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</si>
  <si>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</si>
  <si>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</si>
  <si>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</si>
  <si>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</si>
  <si>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</si>
  <si>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</si>
  <si>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</si>
  <si>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</si>
  <si>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</si>
  <si>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</si>
  <si>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</si>
  <si>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</si>
  <si>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</si>
  <si>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</si>
  <si>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</si>
  <si>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</si>
  <si>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</si>
  <si>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</si>
  <si>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</si>
  <si>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</si>
  <si>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</si>
  <si>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</si>
  <si>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</si>
  <si>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</si>
  <si>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</si>
  <si>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</si>
  <si>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</si>
  <si>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</si>
  <si>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</si>
  <si>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</si>
  <si>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</si>
  <si>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</si>
  <si>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</si>
  <si>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</si>
  <si>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</si>
  <si>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</si>
  <si>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</si>
  <si>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</si>
  <si>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</si>
  <si>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</si>
  <si>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</si>
  <si>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</si>
  <si>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</si>
  <si>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</si>
  <si>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</si>
  <si>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</si>
  <si>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</si>
  <si>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</si>
  <si>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</si>
  <si>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</si>
  <si>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</si>
  <si>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</si>
  <si>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</si>
  <si>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</si>
  <si>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</si>
  <si>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</si>
  <si>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</si>
  <si>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</si>
  <si>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</si>
  <si>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</si>
  <si>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</si>
  <si>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</si>
  <si>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</si>
  <si>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</si>
  <si>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</si>
  <si>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</si>
  <si>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</si>
  <si>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</si>
  <si>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</si>
  <si>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</si>
  <si>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</si>
  <si>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</si>
  <si>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</si>
  <si>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</si>
  <si>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</si>
  <si>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</si>
  <si>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</si>
  <si>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</si>
  <si>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</si>
  <si>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</si>
  <si>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</si>
  <si>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</si>
  <si>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</si>
  <si>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</si>
  <si>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</si>
  <si>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</si>
  <si>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</si>
  <si>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</si>
  <si>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</si>
  <si>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</si>
  <si>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</si>
  <si>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</si>
  <si>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</si>
  <si>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</si>
  <si>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</si>
  <si>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</si>
  <si>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</si>
  <si>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</si>
  <si>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</si>
  <si>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</si>
  <si>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</si>
  <si>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</si>
  <si>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</si>
  <si>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</si>
  <si>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</si>
  <si>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</si>
  <si>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</si>
  <si>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</si>
  <si>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</si>
  <si>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</si>
  <si>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</si>
  <si>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</si>
  <si>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</si>
  <si>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</si>
  <si>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</si>
  <si>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</si>
  <si>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</si>
  <si>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</si>
  <si>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</si>
  <si>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</si>
  <si>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</si>
  <si>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</si>
  <si>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</si>
  <si>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</si>
  <si>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</si>
  <si>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</si>
  <si>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</si>
  <si>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</si>
  <si>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</si>
  <si>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</si>
  <si>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</si>
  <si>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</si>
  <si>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</si>
  <si>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</si>
  <si>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</si>
  <si>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</si>
  <si>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</si>
  <si>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</si>
  <si>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</si>
  <si>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</si>
  <si>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</si>
  <si>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</si>
  <si>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</si>
  <si>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</si>
  <si>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</si>
  <si>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</si>
  <si>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</si>
  <si>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</si>
  <si>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</si>
  <si>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</si>
  <si>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</si>
  <si>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</si>
  <si>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</si>
  <si>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</si>
  <si>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</si>
  <si>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</si>
  <si>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</si>
  <si>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</si>
  <si>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</si>
  <si>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</si>
  <si>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</si>
  <si>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</si>
  <si>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</si>
  <si>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</si>
  <si>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</si>
  <si>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</si>
  <si>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</si>
  <si>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</si>
  <si>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</si>
  <si>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</si>
  <si>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</si>
  <si>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</si>
  <si>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</si>
  <si>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</si>
  <si>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</si>
  <si>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</si>
  <si>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</si>
  <si>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</si>
  <si>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</si>
  <si>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</si>
  <si>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</si>
  <si>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</si>
  <si>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</si>
  <si>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</si>
  <si>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</si>
  <si>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</si>
  <si>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</si>
  <si>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</si>
  <si>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</si>
  <si>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</si>
  <si>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</si>
  <si>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</si>
  <si>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</si>
  <si>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</si>
  <si>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</si>
  <si>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</si>
  <si>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</si>
  <si>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</si>
  <si>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</si>
  <si>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</si>
  <si>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</si>
  <si>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</si>
  <si>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</si>
  <si>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</si>
  <si>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</si>
  <si>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</si>
  <si>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</si>
  <si>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</si>
  <si>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</si>
  <si>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</si>
  <si>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</si>
  <si>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</si>
  <si>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</si>
  <si>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</si>
  <si>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</si>
  <si>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</si>
  <si>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</si>
  <si>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</si>
  <si>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</si>
  <si>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</si>
  <si>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</si>
  <si>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</si>
  <si>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</si>
  <si>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</si>
  <si>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</si>
  <si>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</si>
  <si>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</si>
  <si>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</si>
  <si>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</si>
  <si>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</si>
  <si>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</si>
  <si>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</si>
  <si>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</si>
  <si>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</si>
  <si>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</si>
  <si>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</si>
  <si>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</si>
  <si>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</si>
  <si>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</si>
  <si>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</si>
  <si>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</si>
  <si>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</si>
  <si>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</si>
  <si>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</si>
  <si>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</si>
  <si>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</si>
  <si>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</si>
  <si>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</si>
  <si>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</si>
  <si>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</si>
  <si>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</si>
  <si>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</si>
  <si>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</si>
  <si>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</si>
  <si>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</si>
  <si>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</si>
  <si>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</si>
  <si>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</si>
  <si>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</si>
  <si>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</si>
  <si>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</si>
  <si>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</si>
  <si>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</si>
  <si>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</si>
  <si>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</si>
  <si>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</si>
  <si>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</si>
  <si>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</si>
  <si>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</si>
  <si>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</si>
  <si>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</si>
  <si>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</si>
  <si>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</si>
  <si>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</si>
  <si>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</si>
  <si>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</si>
  <si>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</si>
  <si>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</si>
  <si>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</si>
  <si>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</si>
  <si>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</si>
  <si>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</si>
  <si>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</si>
  <si>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</si>
  <si>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</si>
  <si>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</si>
  <si>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</si>
  <si>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</si>
  <si>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</si>
  <si>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</si>
  <si>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</si>
  <si>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</si>
  <si>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</si>
  <si>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</si>
  <si>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</si>
  <si>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</si>
  <si>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</si>
  <si>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</si>
  <si>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</si>
  <si>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</si>
  <si>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</si>
  <si>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</si>
  <si>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</si>
  <si>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</si>
  <si>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</si>
  <si>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</si>
  <si>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</si>
  <si>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</si>
  <si>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</si>
  <si>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</si>
  <si>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</si>
  <si>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</si>
  <si>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</si>
  <si>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</si>
  <si>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</si>
  <si>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</si>
  <si>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</si>
  <si>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</si>
  <si>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</si>
  <si>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</si>
  <si>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</si>
  <si>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</si>
  <si>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</si>
  <si>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</si>
  <si>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</si>
  <si>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</si>
  <si>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</si>
  <si>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</si>
  <si>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</si>
  <si>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</si>
  <si>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</si>
  <si>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</si>
  <si>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</si>
  <si>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</si>
  <si>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</si>
  <si>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</si>
  <si>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</si>
  <si>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</si>
  <si>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</si>
  <si>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</si>
  <si>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</si>
  <si>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</si>
  <si>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</si>
  <si>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</si>
  <si>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</si>
  <si>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</si>
  <si>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</si>
  <si>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</si>
  <si>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</si>
  <si>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</si>
  <si>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</si>
  <si>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</si>
  <si>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</si>
  <si>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</si>
  <si>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</si>
  <si>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</si>
  <si>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</si>
  <si>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</si>
  <si>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</si>
  <si>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</si>
  <si>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</si>
  <si>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</si>
  <si>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</si>
  <si>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</si>
  <si>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</si>
  <si>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</si>
  <si>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</si>
  <si>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</si>
  <si>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</si>
  <si>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</si>
  <si>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</si>
  <si>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</si>
  <si>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</si>
  <si>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</si>
  <si>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</si>
  <si>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</si>
  <si>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</si>
  <si>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</si>
  <si>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</si>
  <si>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</si>
  <si>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</si>
  <si>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</si>
  <si>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</si>
  <si>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</si>
  <si>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</si>
  <si>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</si>
  <si>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</si>
  <si>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</si>
  <si>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</si>
  <si>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</si>
  <si>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</si>
  <si>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</si>
  <si>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</si>
  <si>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</si>
  <si>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</si>
  <si>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</si>
  <si>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</si>
  <si>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</si>
  <si>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</si>
  <si>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</si>
  <si>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</si>
  <si>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</si>
  <si>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</si>
  <si>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</si>
  <si>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</si>
  <si>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</si>
  <si>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</si>
  <si>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</si>
  <si>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</si>
  <si>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</si>
  <si>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</si>
  <si>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</si>
  <si>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</si>
  <si>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</si>
  <si>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</si>
  <si>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</si>
  <si>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</si>
  <si>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</si>
  <si>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</si>
  <si>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</si>
  <si>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</si>
  <si>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</si>
  <si>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</si>
  <si>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</si>
  <si>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</si>
  <si>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</si>
  <si>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</si>
  <si>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</si>
  <si>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</si>
  <si>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</si>
  <si>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</si>
  <si>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</si>
  <si>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</si>
  <si>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</si>
  <si>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</si>
  <si>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</si>
  <si>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</si>
  <si>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</si>
  <si>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</si>
  <si>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</si>
  <si>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</si>
  <si>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</si>
  <si>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</si>
  <si>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</si>
  <si>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</si>
  <si>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</si>
  <si>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</si>
  <si>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</si>
  <si>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</si>
  <si>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</si>
  <si>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</si>
  <si>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</si>
  <si>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</si>
  <si>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</si>
  <si>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</si>
  <si>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</si>
  <si>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</si>
  <si>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</si>
  <si>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</si>
  <si>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</si>
  <si>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</si>
  <si>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</si>
  <si>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</si>
  <si>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</si>
  <si>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</si>
  <si>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</si>
  <si>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</si>
  <si>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</si>
  <si>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</si>
  <si>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</si>
  <si>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</si>
  <si>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</si>
  <si>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</si>
  <si>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</si>
  <si>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</si>
  <si>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</si>
  <si>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</si>
  <si>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</si>
  <si>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</si>
  <si>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</si>
  <si>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</si>
  <si>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</si>
  <si>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</si>
  <si>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</si>
  <si>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</si>
  <si>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</si>
  <si>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</si>
  <si>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</si>
  <si>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</si>
  <si>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</si>
  <si>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</si>
  <si>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</si>
  <si>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</si>
  <si>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</si>
  <si>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</si>
  <si>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</si>
  <si>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</si>
  <si>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</si>
  <si>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</si>
  <si>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</si>
  <si>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</si>
  <si>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</si>
  <si>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</si>
  <si>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</si>
  <si>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</si>
  <si>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</si>
  <si>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</si>
  <si>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</si>
  <si>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</si>
  <si>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</si>
  <si>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</si>
  <si>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</si>
  <si>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</si>
  <si>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</si>
  <si>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</si>
  <si>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</si>
  <si>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</si>
  <si>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</si>
  <si>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</si>
  <si>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</si>
  <si>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</si>
  <si>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</si>
  <si>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</si>
  <si>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</si>
  <si>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</si>
  <si>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</si>
  <si>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</si>
  <si>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</si>
  <si>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</si>
  <si>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</si>
  <si>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</si>
  <si>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</si>
  <si>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</si>
  <si>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</si>
  <si>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</si>
  <si>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</si>
  <si>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</si>
  <si>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</si>
  <si>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</si>
  <si>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</si>
  <si>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</si>
  <si>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</si>
  <si>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</si>
  <si>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</si>
  <si>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</si>
  <si>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</si>
  <si>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</si>
  <si>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</si>
  <si>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</si>
  <si>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</si>
  <si>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</si>
  <si>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</si>
  <si>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</si>
  <si>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</si>
  <si>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</si>
  <si>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</si>
  <si>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</si>
  <si>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</si>
  <si>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</si>
  <si>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</si>
  <si>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</si>
  <si>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</si>
  <si>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</si>
  <si>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</si>
  <si>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</si>
  <si>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</si>
  <si>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</si>
  <si>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</si>
  <si>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</si>
  <si>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</si>
  <si>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</si>
  <si>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</si>
  <si>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</si>
  <si>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</si>
  <si>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</si>
  <si>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</si>
  <si>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</si>
  <si>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</si>
  <si>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</si>
  <si>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</si>
  <si>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</si>
  <si>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</si>
  <si>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</si>
  <si>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</si>
  <si>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</si>
  <si>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</si>
  <si>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</si>
  <si>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</si>
  <si>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</si>
  <si>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</si>
  <si>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</si>
  <si>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</si>
  <si>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</si>
  <si>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</si>
  <si>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</si>
  <si>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</si>
  <si>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</si>
  <si>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</si>
  <si>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</si>
  <si>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</si>
  <si>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</si>
  <si>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</si>
  <si>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</si>
  <si>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</si>
  <si>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</si>
  <si>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</si>
  <si>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</si>
  <si>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</si>
  <si>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</si>
  <si>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</si>
  <si>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</si>
  <si>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</si>
  <si>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</si>
  <si>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</si>
  <si>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</si>
  <si>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</si>
  <si>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</si>
  <si>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</si>
  <si>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</si>
  <si>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</si>
  <si>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</si>
  <si>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</si>
  <si>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</si>
  <si>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</si>
  <si>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</si>
  <si>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</si>
  <si>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</si>
  <si>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</si>
  <si>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</si>
  <si>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</si>
  <si>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</si>
  <si>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</si>
  <si>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</si>
  <si>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</si>
  <si>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</si>
  <si>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</si>
  <si>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</si>
  <si>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</si>
  <si>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</si>
  <si>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</si>
  <si>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</si>
  <si>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</si>
  <si>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</si>
  <si>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</si>
  <si>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</si>
  <si>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</si>
  <si>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</si>
  <si>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</si>
  <si>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</si>
  <si>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</si>
  <si>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</si>
  <si>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</si>
  <si>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</si>
  <si>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</si>
  <si>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</si>
  <si>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</si>
  <si>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</si>
  <si>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</si>
  <si>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</si>
  <si>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</si>
  <si>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</si>
  <si>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</si>
  <si>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</si>
  <si>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</si>
  <si>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</si>
  <si>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</si>
  <si>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</si>
  <si>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</si>
  <si>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</si>
  <si>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</si>
  <si>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</si>
  <si>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</si>
  <si>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</si>
  <si>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</si>
  <si>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</si>
  <si>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</si>
  <si>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</si>
  <si>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</si>
  <si>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</si>
  <si>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</si>
  <si>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</si>
  <si>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</si>
  <si>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</si>
  <si>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</si>
  <si>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</si>
  <si>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</si>
  <si>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</si>
  <si>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</si>
  <si>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</si>
  <si>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</si>
  <si>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</si>
  <si>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</si>
  <si>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</si>
  <si>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</si>
  <si>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</si>
  <si>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</si>
  <si>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</si>
  <si>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</si>
  <si>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</si>
  <si>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</si>
  <si>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</si>
  <si>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</si>
  <si>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</si>
  <si>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</si>
  <si>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</si>
  <si>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</si>
  <si>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</si>
  <si>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</si>
  <si>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</si>
  <si>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</si>
  <si>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</si>
  <si>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</si>
  <si>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</si>
  <si>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</si>
  <si>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</si>
  <si>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</si>
  <si>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</si>
  <si>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</si>
  <si>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</si>
  <si>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</si>
  <si>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</si>
  <si>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</si>
  <si>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</si>
  <si>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</si>
  <si>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</si>
  <si>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</si>
  <si>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</si>
  <si>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</si>
  <si>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</si>
  <si>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</si>
  <si>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</si>
  <si>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</si>
  <si>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</si>
  <si>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</si>
  <si>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</si>
  <si>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</si>
  <si>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</si>
  <si>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</si>
  <si>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</si>
  <si>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</si>
  <si>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</si>
  <si>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</si>
  <si>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</si>
  <si>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</si>
  <si>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</si>
  <si>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</si>
  <si>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</si>
  <si>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</si>
  <si>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</si>
  <si>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</si>
  <si>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</si>
  <si>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</si>
  <si>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</si>
  <si>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</si>
  <si>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</si>
  <si>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</si>
  <si>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</si>
  <si>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</si>
  <si>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</si>
  <si>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</si>
  <si>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</si>
  <si>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</si>
  <si>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</si>
  <si>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</si>
  <si>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</si>
  <si>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</si>
  <si>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</si>
  <si>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</si>
  <si>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</si>
  <si>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</si>
  <si>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</si>
  <si>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</si>
  <si>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</si>
  <si>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</si>
  <si>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</si>
  <si>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</si>
  <si>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</si>
  <si>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</si>
  <si>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</si>
  <si>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</si>
  <si>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</si>
  <si>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</si>
  <si>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</si>
  <si>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</si>
  <si>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</si>
  <si>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</si>
  <si>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</si>
  <si>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</si>
  <si>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</si>
  <si>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</si>
  <si>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</si>
  <si>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</si>
  <si>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</si>
  <si>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</si>
  <si>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</si>
  <si>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</si>
  <si>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</si>
  <si>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</si>
  <si>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</si>
  <si>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</si>
  <si>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</si>
  <si>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</si>
  <si>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</si>
  <si>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</si>
  <si>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</si>
  <si>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</si>
  <si>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</si>
  <si>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</si>
  <si>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</si>
  <si>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</si>
  <si>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</si>
  <si>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</si>
  <si>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</si>
  <si>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</si>
  <si>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</si>
  <si>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</si>
  <si>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</si>
  <si>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</si>
  <si>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</si>
  <si>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</si>
  <si>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</si>
  <si>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</si>
  <si>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</si>
  <si>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</si>
  <si>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</si>
  <si>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</si>
  <si>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</si>
  <si>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</si>
  <si>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</si>
  <si>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</si>
  <si>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</si>
  <si>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</si>
  <si>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</si>
  <si>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</si>
  <si>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</si>
  <si>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</si>
  <si>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</si>
  <si>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</si>
  <si>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</si>
  <si>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</si>
  <si>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</si>
  <si>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</si>
  <si>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</si>
  <si>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</si>
  <si>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</si>
  <si>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</si>
  <si>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</si>
  <si>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</si>
  <si>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</si>
  <si>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</si>
  <si>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</si>
  <si>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</si>
  <si>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</si>
  <si>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</si>
  <si>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</si>
  <si>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</si>
  <si>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</si>
  <si>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</si>
  <si>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</si>
  <si>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</si>
  <si>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</si>
  <si>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</si>
  <si>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</si>
  <si>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</si>
  <si>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</si>
  <si>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</si>
  <si>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</si>
  <si>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</si>
  <si>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</si>
  <si>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</si>
  <si>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</si>
  <si>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</si>
  <si>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</si>
  <si>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</si>
  <si>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</si>
  <si>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</si>
  <si>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</si>
  <si>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</si>
  <si>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</si>
  <si>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</si>
  <si>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</si>
  <si>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</si>
  <si>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</si>
  <si>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</si>
  <si>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</si>
  <si>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</si>
  <si>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</si>
  <si>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</si>
  <si>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</si>
  <si>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</si>
  <si>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</si>
  <si>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</si>
  <si>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</si>
  <si>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</si>
  <si>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</si>
  <si>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</si>
  <si>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</si>
  <si>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</si>
  <si>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</si>
  <si>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</si>
  <si>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</si>
  <si>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</si>
  <si>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</si>
  <si>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</si>
  <si>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</si>
  <si>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</si>
  <si>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</si>
  <si>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</si>
  <si>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</si>
  <si>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</si>
  <si>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</si>
  <si>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</si>
  <si>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</si>
  <si>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</si>
  <si>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</si>
  <si>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</si>
  <si>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</si>
  <si>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</si>
  <si>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</si>
  <si>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</si>
  <si>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</si>
  <si>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</si>
  <si>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</si>
  <si>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</si>
  <si>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</si>
  <si>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</si>
  <si>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</si>
  <si>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</si>
  <si>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</si>
  <si>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</si>
  <si>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</si>
  <si>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</si>
  <si>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</si>
  <si>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</si>
  <si>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</si>
  <si>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</si>
  <si>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</si>
  <si>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</si>
  <si>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</si>
  <si>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</si>
  <si>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</si>
  <si>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</si>
  <si>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</si>
  <si>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</si>
  <si>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</si>
  <si>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</si>
  <si>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</si>
  <si>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</si>
  <si>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</si>
  <si>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</si>
  <si>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</si>
  <si>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</si>
  <si>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</si>
  <si>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</si>
  <si>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</si>
  <si>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</si>
  <si>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</si>
  <si>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</si>
  <si>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</si>
  <si>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</si>
  <si>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</si>
  <si>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</si>
  <si>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</si>
  <si>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</si>
  <si>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</si>
  <si>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</si>
  <si>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</si>
  <si>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</si>
  <si>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</si>
  <si>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</si>
  <si>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</si>
  <si>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</si>
  <si>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</si>
  <si>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</si>
  <si>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</si>
  <si>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</si>
  <si>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</si>
  <si>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</si>
  <si>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</si>
  <si>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</si>
  <si>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</si>
  <si>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</si>
  <si>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</si>
  <si>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</si>
  <si>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</si>
  <si>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</si>
  <si>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</si>
  <si>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</si>
  <si>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</si>
  <si>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</si>
  <si>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</si>
  <si>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</si>
  <si>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</si>
  <si>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</si>
  <si>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</si>
  <si>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</si>
  <si>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</si>
  <si>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</si>
  <si>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</si>
  <si>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</si>
  <si>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</si>
  <si>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</si>
  <si>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</si>
  <si>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</si>
  <si>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</si>
  <si>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</si>
  <si>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</si>
  <si>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</si>
  <si>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</si>
  <si>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</si>
  <si>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</si>
  <si>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</si>
  <si>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</si>
  <si>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</si>
  <si>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</si>
  <si>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</si>
  <si>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</si>
  <si>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</si>
  <si>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</si>
  <si>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</si>
  <si>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</si>
  <si>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</si>
  <si>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</si>
  <si>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</si>
  <si>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</si>
  <si>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</si>
  <si>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</si>
  <si>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</si>
  <si>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</si>
  <si>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</si>
  <si>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</si>
  <si>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</si>
  <si>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</si>
  <si>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</si>
  <si>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</si>
  <si>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</si>
  <si>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</si>
  <si>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</si>
  <si>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</si>
  <si>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</si>
  <si>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</si>
  <si>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</si>
  <si>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</si>
  <si>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</si>
  <si>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</si>
  <si>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</si>
  <si>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</si>
  <si>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</si>
  <si>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</si>
  <si>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</si>
  <si>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</si>
  <si>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</si>
  <si>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</si>
  <si>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</si>
  <si>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</si>
  <si>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</si>
  <si>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</si>
  <si>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</si>
  <si>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</si>
  <si>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</si>
  <si>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</si>
  <si>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</si>
  <si>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</si>
  <si>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</si>
  <si>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</si>
  <si>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</si>
  <si>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</si>
  <si>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</si>
  <si>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</si>
  <si>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</si>
  <si>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</si>
  <si>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</si>
  <si>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</si>
  <si>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</si>
  <si>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</si>
  <si>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</si>
  <si>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</si>
  <si>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</si>
  <si>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</si>
  <si>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</si>
  <si>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</si>
  <si>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</si>
  <si>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</si>
  <si>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</si>
  <si>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</si>
  <si>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</si>
  <si>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</si>
  <si>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</si>
  <si>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</si>
  <si>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</si>
  <si>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</si>
  <si>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</si>
  <si>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</si>
  <si>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</si>
  <si>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</si>
  <si>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</si>
  <si>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</si>
  <si>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</si>
  <si>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</si>
  <si>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</si>
  <si>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</si>
  <si>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</si>
  <si>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</si>
  <si>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</si>
  <si>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</si>
  <si>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</si>
  <si>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</si>
  <si>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</si>
  <si>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</si>
  <si>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</si>
  <si>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</si>
  <si>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</si>
  <si>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</si>
  <si>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</si>
  <si>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</si>
  <si>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</si>
  <si>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</si>
  <si>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</si>
  <si>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</si>
  <si>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</si>
  <si>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</si>
  <si>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</si>
  <si>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</si>
  <si>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</si>
  <si>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</si>
  <si>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</si>
  <si>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</si>
  <si>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</si>
  <si>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</si>
  <si>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</si>
  <si>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</si>
  <si>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</si>
  <si>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</si>
  <si>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</si>
  <si>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</si>
  <si>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</si>
  <si>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</si>
  <si>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</si>
  <si>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</si>
  <si>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</si>
  <si>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</si>
  <si>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</si>
  <si>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</si>
  <si>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</si>
  <si>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</si>
  <si>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</si>
  <si>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</si>
  <si>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</si>
  <si>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</si>
  <si>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</si>
  <si>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</si>
  <si>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</si>
  <si>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</si>
  <si>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</si>
  <si>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</si>
  <si>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</si>
  <si>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</si>
  <si>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</si>
  <si>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</si>
  <si>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</si>
  <si>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</si>
  <si>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</si>
  <si>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</si>
  <si>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</si>
  <si>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</si>
  <si>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</si>
  <si>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</si>
  <si>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</si>
  <si>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</si>
  <si>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</si>
  <si>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</si>
  <si>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</si>
  <si>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</si>
  <si>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</si>
  <si>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</si>
  <si>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</si>
  <si>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</si>
  <si>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</si>
  <si>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</si>
  <si>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</si>
  <si>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</si>
  <si>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</si>
  <si>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</si>
  <si>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</si>
  <si>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</si>
  <si>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</si>
  <si>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</si>
  <si>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</si>
  <si>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</si>
  <si>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</si>
  <si>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</si>
  <si>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</si>
  <si>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</si>
  <si>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</si>
  <si>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</si>
  <si>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</si>
  <si>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</si>
  <si>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</si>
  <si>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</si>
  <si>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</si>
  <si>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</si>
  <si>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</si>
  <si>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</si>
  <si>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</si>
  <si>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</si>
  <si>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</si>
  <si>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</si>
  <si>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</si>
  <si>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</si>
  <si>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</si>
  <si>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</si>
  <si>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</si>
  <si>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</si>
  <si>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</si>
  <si>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</si>
  <si>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</si>
  <si>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</si>
  <si>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</si>
  <si>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</si>
  <si>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</si>
  <si>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</si>
  <si>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</si>
  <si>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</si>
  <si>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</si>
  <si>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</si>
  <si>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</si>
  <si>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</si>
  <si>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</si>
  <si>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</si>
  <si>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</si>
  <si>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</si>
  <si>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</si>
  <si>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</si>
  <si>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</si>
  <si>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</si>
  <si>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</si>
  <si>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</si>
  <si>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</si>
  <si>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</si>
  <si>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</si>
  <si>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</si>
  <si>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</si>
  <si>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</si>
  <si>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</si>
  <si>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</si>
  <si>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</si>
  <si>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</si>
  <si>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</si>
  <si>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</si>
  <si>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</si>
  <si>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</si>
  <si>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</si>
  <si>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</si>
  <si>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</si>
  <si>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</si>
  <si>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</si>
  <si>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</si>
  <si>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</si>
  <si>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</si>
  <si>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</si>
  <si>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</si>
  <si>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</si>
  <si>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</si>
  <si>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</si>
  <si>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</si>
  <si>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</si>
  <si>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</si>
  <si>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</si>
  <si>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</si>
  <si>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</si>
  <si>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</si>
  <si>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</si>
  <si>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</si>
  <si>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</si>
  <si>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</si>
  <si>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</si>
  <si>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</si>
  <si>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</si>
  <si>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</si>
  <si>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</si>
  <si>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</si>
  <si>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</si>
  <si>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</si>
  <si>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</si>
  <si>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</si>
  <si>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</si>
  <si>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</si>
  <si>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</si>
  <si>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</si>
  <si>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</si>
  <si>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</si>
  <si>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</si>
  <si>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</si>
  <si>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</si>
  <si>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</si>
  <si>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</si>
  <si>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</si>
  <si>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</si>
  <si>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</si>
  <si>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</si>
  <si>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</si>
  <si>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</si>
  <si>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</si>
  <si>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</si>
  <si>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</si>
  <si>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</si>
  <si>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</si>
  <si>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</si>
  <si>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</si>
  <si>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</si>
  <si>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</si>
  <si>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</si>
  <si>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</si>
  <si>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</si>
  <si>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</si>
  <si>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</si>
  <si>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</si>
  <si>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</si>
  <si>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</si>
  <si>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</si>
  <si>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</si>
  <si>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</si>
  <si>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</si>
  <si>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</si>
  <si>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</si>
  <si>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</si>
  <si>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</si>
  <si>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</si>
  <si>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</si>
  <si>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</si>
  <si>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</si>
  <si>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</si>
  <si>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</si>
  <si>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</si>
  <si>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</si>
  <si>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</si>
  <si>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</si>
  <si>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</si>
  <si>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</si>
  <si>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</si>
  <si>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</si>
  <si>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</si>
  <si>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</si>
  <si>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</si>
  <si>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</si>
  <si>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</si>
  <si>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</si>
  <si>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</si>
  <si>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</si>
  <si>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</si>
  <si>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</si>
  <si>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</si>
  <si>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</si>
  <si>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</si>
  <si>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</si>
  <si>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</si>
  <si>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</si>
  <si>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</si>
  <si>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</si>
  <si>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</si>
  <si>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</si>
  <si>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</si>
  <si>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</si>
  <si>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</si>
  <si>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</si>
  <si>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</si>
  <si>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</si>
  <si>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</si>
  <si>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</si>
  <si>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</si>
  <si>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</si>
  <si>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</si>
  <si>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</si>
  <si>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</si>
  <si>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</si>
  <si>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</si>
  <si>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</si>
  <si>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</si>
  <si>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</si>
  <si>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</si>
  <si>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</si>
  <si>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</si>
  <si>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</si>
  <si>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</si>
  <si>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</si>
  <si>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</si>
  <si>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</si>
  <si>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</si>
  <si>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</si>
  <si>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</si>
  <si>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</si>
  <si>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</si>
  <si>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</si>
  <si>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</si>
  <si>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</si>
  <si>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</si>
  <si>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</si>
  <si>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</si>
  <si>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</si>
  <si>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</si>
  <si>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</si>
  <si>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</si>
  <si>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</si>
  <si>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</si>
  <si>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</si>
  <si>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</si>
  <si>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</si>
  <si>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</si>
  <si>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</si>
  <si>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</si>
  <si>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</si>
  <si>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</si>
  <si>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</si>
  <si>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</si>
  <si>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</si>
  <si>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</si>
  <si>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</si>
  <si>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</si>
  <si>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</si>
  <si>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</si>
  <si>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</si>
  <si>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</si>
  <si>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</si>
  <si>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</si>
  <si>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</si>
  <si>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</si>
  <si>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</si>
  <si>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</si>
  <si>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</si>
  <si>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</si>
  <si>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</si>
  <si>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</si>
  <si>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</si>
  <si>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</si>
  <si>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</si>
  <si>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</si>
  <si>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</si>
  <si>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</si>
  <si>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</si>
  <si>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</si>
  <si>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</si>
  <si>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</si>
  <si>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</si>
  <si>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</si>
  <si>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</si>
  <si>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</si>
  <si>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</si>
  <si>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</si>
  <si>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</si>
  <si>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</si>
  <si>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</si>
  <si>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</si>
  <si>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</si>
  <si>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</si>
  <si>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</si>
  <si>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</si>
  <si>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</si>
  <si>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</si>
  <si>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</si>
  <si>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</si>
  <si>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</si>
  <si>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</si>
  <si>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</si>
  <si>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</si>
  <si>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</si>
  <si>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</si>
  <si>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</si>
  <si>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</si>
  <si>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</si>
  <si>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</si>
  <si>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</si>
  <si>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</si>
  <si>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</si>
  <si>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</si>
  <si>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</si>
  <si>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</si>
  <si>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</si>
  <si>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</si>
  <si>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</si>
  <si>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</si>
  <si>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</si>
  <si>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</si>
  <si>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</si>
  <si>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</si>
  <si>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</si>
  <si>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</si>
  <si>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</si>
  <si>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</si>
  <si>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</si>
  <si>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</si>
  <si>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</si>
  <si>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</si>
  <si>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</si>
  <si>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</si>
  <si>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</si>
  <si>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</si>
  <si>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</si>
  <si>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</si>
  <si>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</si>
  <si>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</si>
  <si>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</si>
  <si>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</si>
  <si>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</si>
  <si>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</si>
  <si>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</si>
  <si>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</si>
  <si>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</si>
  <si>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</si>
  <si>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</si>
  <si>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</si>
  <si>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</si>
  <si>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</si>
  <si>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</si>
  <si>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</si>
  <si>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</si>
  <si>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</si>
  <si>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</si>
  <si>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</si>
  <si>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</si>
  <si>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</si>
  <si>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</si>
  <si>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</si>
  <si>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</si>
  <si>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</si>
  <si>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</si>
  <si>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</si>
  <si>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</si>
  <si>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</si>
  <si>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</si>
  <si>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</si>
  <si>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</si>
  <si>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</si>
  <si>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</si>
  <si>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</si>
  <si>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</si>
  <si>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</si>
  <si>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</si>
  <si>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</si>
  <si>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</si>
  <si>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</si>
  <si>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</si>
  <si>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</si>
  <si>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</si>
  <si>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</si>
  <si>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</si>
  <si>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</si>
  <si>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</si>
  <si>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</si>
  <si>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</si>
  <si>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</si>
  <si>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</si>
  <si>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</si>
  <si>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</si>
  <si>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</si>
  <si>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</si>
  <si>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</si>
  <si>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</si>
  <si>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</si>
  <si>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</si>
  <si>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</si>
  <si>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</si>
  <si>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</si>
  <si>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</si>
  <si>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</si>
  <si>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</si>
  <si>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</si>
  <si>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</si>
  <si>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</si>
  <si>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</si>
  <si>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</si>
  <si>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</si>
  <si>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</si>
  <si>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</si>
  <si>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</si>
  <si>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</si>
  <si>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</si>
  <si>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</si>
  <si>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</si>
  <si>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</si>
  <si>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</si>
  <si>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</si>
  <si>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</si>
  <si>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</si>
  <si>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</si>
  <si>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</si>
  <si>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</si>
  <si>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</si>
  <si>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</si>
  <si>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</si>
  <si>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</si>
  <si>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</si>
  <si>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</si>
  <si>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</si>
  <si>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</si>
  <si>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</si>
  <si>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</si>
  <si>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</si>
  <si>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</si>
  <si>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</si>
  <si>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</si>
  <si>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</si>
  <si>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</si>
  <si>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</si>
  <si>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</si>
  <si>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</si>
  <si>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</si>
  <si>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</si>
  <si>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</si>
  <si>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</si>
  <si>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</si>
  <si>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</si>
  <si>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</si>
  <si>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</si>
  <si>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</si>
  <si>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</si>
  <si>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</si>
  <si>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</si>
  <si>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</si>
  <si>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</si>
  <si>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</si>
  <si>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</si>
  <si>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</si>
  <si>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</si>
  <si>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</si>
  <si>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</si>
  <si>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</si>
  <si>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</si>
  <si>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</si>
  <si>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</si>
  <si>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</si>
  <si>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</si>
  <si>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</si>
  <si>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</si>
  <si>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</si>
  <si>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</si>
  <si>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</si>
  <si>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</si>
  <si>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</si>
  <si>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</si>
  <si>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</si>
  <si>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</si>
  <si>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</si>
  <si>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</si>
  <si>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</si>
  <si>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</si>
  <si>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</si>
  <si>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</si>
  <si>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</si>
  <si>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</si>
  <si>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</si>
  <si>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</si>
  <si>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</si>
  <si>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</si>
  <si>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</si>
  <si>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</si>
  <si>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</si>
  <si>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</si>
  <si>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</si>
  <si>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</si>
  <si>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</si>
  <si>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</si>
  <si>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</si>
  <si>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</si>
  <si>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</si>
  <si>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</si>
  <si>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</si>
  <si>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</si>
  <si>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</si>
  <si>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</si>
  <si>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</si>
  <si>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</si>
  <si>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</si>
  <si>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</si>
  <si>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</si>
  <si>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</si>
  <si>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</si>
  <si>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</si>
  <si>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</si>
  <si>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</si>
  <si>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</si>
  <si>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</si>
  <si>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</si>
  <si>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</si>
  <si>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</si>
  <si>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</si>
  <si>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</si>
  <si>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</si>
  <si>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</si>
  <si>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</si>
  <si>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</si>
  <si>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</si>
  <si>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</si>
  <si>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</si>
  <si>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</si>
  <si>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</si>
  <si>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</si>
  <si>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</si>
  <si>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</si>
  <si>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</si>
  <si>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</si>
  <si>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</si>
  <si>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</si>
  <si>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</si>
  <si>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</si>
  <si>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</si>
  <si>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</si>
  <si>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</si>
  <si>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</si>
  <si>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</si>
  <si>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</si>
  <si>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</si>
  <si>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</si>
  <si>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</si>
  <si>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</si>
  <si>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</si>
  <si>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</si>
  <si>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</si>
  <si>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</si>
  <si>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</si>
  <si>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</si>
  <si>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</si>
  <si>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</si>
  <si>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</si>
  <si>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</si>
  <si>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</si>
  <si>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</si>
  <si>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</si>
  <si>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</si>
  <si>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</si>
  <si>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</si>
  <si>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</si>
  <si>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</si>
  <si>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</si>
  <si>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</si>
  <si>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</si>
  <si>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</si>
  <si>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</si>
  <si>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</si>
  <si>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</si>
  <si>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</si>
  <si>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</si>
  <si>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</si>
  <si>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</si>
  <si>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</si>
  <si>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</si>
  <si>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</si>
  <si>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</si>
  <si>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</si>
  <si>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</si>
  <si>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</si>
  <si>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</si>
  <si>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</si>
  <si>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</si>
  <si>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</si>
  <si>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</si>
  <si>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</si>
  <si>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</si>
  <si>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</si>
  <si>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</si>
  <si>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</si>
  <si>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</si>
  <si>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</si>
  <si>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</si>
  <si>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</si>
  <si>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</si>
  <si>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</si>
  <si>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</si>
  <si>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</si>
  <si>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</si>
  <si>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</si>
  <si>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</si>
  <si>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</si>
  <si>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</si>
  <si>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</si>
  <si>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</si>
  <si>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</si>
  <si>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</si>
  <si>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</si>
  <si>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</si>
  <si>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</si>
  <si>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</si>
  <si>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</si>
  <si>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</si>
  <si>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</si>
  <si>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</si>
  <si>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</si>
  <si>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</si>
  <si>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</si>
  <si>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</si>
  <si>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</si>
  <si>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</si>
  <si>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</si>
  <si>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</si>
  <si>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</si>
  <si>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</si>
  <si>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</si>
  <si>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</si>
  <si>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</si>
  <si>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</si>
  <si>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</si>
  <si>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</si>
  <si>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</si>
  <si>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</si>
  <si>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</si>
  <si>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</si>
  <si>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</si>
  <si>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</si>
  <si>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</si>
  <si>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</si>
  <si>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</si>
  <si>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</si>
  <si>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</si>
  <si>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</si>
  <si>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</si>
  <si>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</si>
  <si>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</si>
  <si>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</si>
  <si>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</si>
  <si>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</si>
  <si>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</si>
  <si>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</si>
  <si>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</si>
  <si>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</si>
  <si>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</si>
  <si>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</si>
  <si>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</si>
  <si>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</si>
  <si>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</si>
  <si>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</si>
  <si>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</si>
  <si>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</si>
  <si>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</si>
  <si>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</si>
  <si>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</si>
  <si>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</si>
  <si>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</si>
  <si>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</si>
  <si>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</si>
  <si>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</si>
  <si>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</si>
  <si>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</si>
  <si>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</si>
  <si>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</si>
  <si>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</si>
  <si>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</si>
  <si>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</si>
  <si>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</si>
  <si>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</si>
  <si>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</si>
  <si>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</si>
  <si>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</si>
  <si>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</si>
  <si>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</si>
  <si>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</si>
  <si>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</si>
  <si>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</si>
  <si>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</si>
  <si>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</si>
  <si>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</si>
  <si>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</si>
  <si>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</si>
  <si>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</si>
  <si>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</si>
  <si>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</si>
  <si>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</si>
  <si>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</si>
  <si>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</si>
  <si>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</si>
  <si>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</si>
  <si>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</si>
  <si>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</si>
  <si>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</si>
  <si>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</si>
  <si>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</si>
  <si>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</si>
  <si>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</si>
  <si>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</si>
  <si>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</si>
  <si>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</si>
  <si>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</si>
  <si>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</si>
  <si>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</si>
  <si>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</si>
  <si>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</si>
  <si>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</si>
  <si>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</si>
  <si>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</si>
  <si>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</si>
  <si>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</si>
  <si>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</si>
  <si>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</si>
  <si>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</si>
  <si>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</si>
  <si>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</si>
  <si>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</si>
  <si>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</si>
  <si>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</si>
  <si>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</si>
  <si>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</si>
  <si>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</si>
  <si>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</si>
  <si>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</si>
  <si>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</si>
  <si>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</si>
  <si>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</si>
  <si>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</si>
  <si>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</si>
  <si>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</si>
  <si>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</si>
  <si>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</si>
  <si>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</si>
  <si>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</si>
  <si>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</si>
  <si>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</si>
  <si>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</si>
  <si>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</si>
  <si>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</si>
  <si>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</si>
  <si>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</si>
  <si>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</si>
  <si>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</si>
  <si>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</si>
  <si>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</si>
  <si>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</si>
  <si>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</si>
  <si>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</si>
  <si>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</si>
  <si>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</si>
  <si>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</si>
  <si>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</si>
  <si>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</si>
  <si>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</si>
  <si>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</si>
  <si>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</si>
  <si>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</si>
  <si>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</si>
  <si>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</si>
  <si>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</si>
  <si>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</si>
  <si>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</si>
  <si>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</si>
  <si>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</si>
  <si>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</si>
  <si>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</si>
  <si>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</si>
  <si>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</si>
  <si>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</si>
  <si>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</si>
  <si>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</si>
  <si>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</si>
  <si>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</si>
  <si>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</si>
  <si>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</si>
  <si>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</si>
  <si>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</si>
  <si>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</si>
  <si>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</si>
  <si>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</si>
  <si>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</si>
  <si>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</si>
  <si>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</si>
  <si>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</si>
  <si>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</si>
  <si>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</si>
  <si>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</si>
  <si>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</si>
  <si>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</si>
  <si>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</si>
  <si>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</si>
  <si>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</si>
  <si>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</si>
  <si>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</si>
  <si>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</si>
  <si>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</si>
  <si>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</si>
  <si>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</si>
  <si>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</si>
  <si>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</si>
  <si>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</si>
  <si>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</si>
  <si>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</si>
  <si>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</si>
  <si>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</si>
  <si>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</si>
  <si>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</si>
  <si>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</si>
  <si>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</si>
  <si>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</si>
  <si>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</si>
  <si>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</si>
  <si>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</si>
  <si>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</si>
  <si>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</si>
  <si>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</si>
  <si>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</si>
  <si>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</si>
  <si>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</si>
  <si>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</si>
  <si>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</si>
  <si>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</si>
  <si>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</si>
  <si>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</si>
  <si>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</si>
  <si>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</si>
  <si>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</si>
  <si>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</si>
  <si>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</si>
  <si>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</si>
  <si>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</si>
  <si>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</si>
  <si>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</si>
  <si>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</si>
  <si>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</si>
  <si>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</si>
  <si>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</si>
  <si>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</si>
  <si>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</si>
  <si>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</si>
  <si>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</si>
  <si>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</si>
  <si>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</si>
  <si>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</si>
  <si>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</si>
  <si>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</si>
  <si>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</si>
  <si>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</si>
  <si>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</si>
  <si>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</si>
  <si>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</si>
  <si>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</si>
  <si>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</si>
  <si>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</si>
  <si>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</si>
  <si>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</si>
  <si>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</si>
  <si>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</si>
  <si>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</si>
  <si>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</si>
  <si>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</si>
  <si>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</si>
  <si>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</si>
  <si>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</si>
  <si>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</si>
  <si>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</si>
  <si>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</si>
  <si>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</si>
  <si>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</si>
  <si>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</si>
  <si>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</si>
  <si>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</si>
  <si>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</si>
  <si>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</si>
  <si>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</si>
  <si>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</si>
  <si>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</si>
  <si>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</si>
  <si>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</si>
  <si>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</si>
  <si>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</si>
  <si>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</si>
  <si>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</si>
  <si>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</si>
  <si>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</si>
  <si>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</si>
  <si>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</si>
  <si>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</si>
  <si>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</si>
  <si>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</si>
  <si>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</si>
  <si>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</si>
  <si>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</si>
  <si>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</si>
  <si>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</si>
  <si>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</si>
  <si>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</si>
  <si>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</si>
  <si>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</si>
  <si>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</si>
  <si>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</si>
  <si>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</si>
  <si>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</si>
  <si>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</si>
  <si>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</si>
  <si>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</si>
  <si>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</si>
  <si>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</si>
  <si>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</si>
  <si>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</si>
  <si>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</si>
  <si>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</si>
  <si>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</si>
  <si>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</si>
  <si>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</si>
  <si>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</si>
  <si>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</si>
  <si>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</si>
  <si>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</si>
  <si>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</si>
  <si>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</si>
  <si>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</si>
  <si>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</si>
  <si>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</si>
  <si>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</si>
  <si>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</si>
  <si>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</si>
  <si>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</si>
  <si>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</si>
  <si>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</si>
  <si>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</si>
  <si>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</si>
  <si>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</si>
  <si>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</si>
  <si>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</si>
  <si>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</si>
  <si>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</si>
  <si>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</si>
  <si>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</si>
  <si>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</si>
  <si>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</si>
  <si>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</si>
  <si>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</si>
  <si>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</si>
  <si>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</si>
  <si>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</si>
  <si>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</si>
  <si>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</si>
  <si>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</si>
  <si>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</si>
  <si>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</si>
  <si>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</si>
  <si>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</si>
  <si>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</si>
  <si>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</si>
  <si>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</si>
  <si>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</si>
  <si>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</si>
  <si>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</si>
  <si>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</si>
  <si>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</si>
  <si>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</si>
  <si>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</si>
  <si>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</si>
  <si>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</si>
  <si>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</si>
  <si>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</si>
  <si>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</si>
  <si>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</si>
  <si>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</si>
  <si>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</si>
  <si>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</si>
  <si>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</si>
  <si>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</si>
  <si>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</si>
  <si>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</si>
  <si>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</si>
  <si>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</si>
  <si>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</si>
  <si>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</si>
  <si>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</si>
  <si>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</si>
  <si>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</si>
  <si>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</si>
  <si>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</si>
  <si>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</si>
  <si>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</si>
  <si>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</si>
  <si>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</si>
  <si>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</si>
  <si>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</si>
  <si>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</si>
  <si>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</si>
  <si>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</si>
  <si>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</si>
  <si>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</si>
  <si>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</si>
  <si>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</si>
  <si>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</si>
  <si>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</si>
  <si>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</si>
  <si>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</si>
  <si>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</si>
  <si>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</si>
  <si>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</si>
  <si>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</si>
  <si>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</si>
  <si>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</si>
  <si>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</si>
  <si>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</si>
  <si>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</si>
  <si>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</si>
  <si>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</si>
  <si>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</si>
  <si>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</si>
  <si>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</si>
  <si>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</si>
  <si>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</si>
  <si>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</si>
  <si>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</si>
  <si>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</si>
  <si>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</si>
  <si>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</si>
  <si>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</si>
  <si>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</si>
  <si>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</si>
  <si>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</si>
  <si>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</si>
  <si>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</si>
  <si>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</si>
  <si>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</si>
  <si>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</si>
  <si>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</si>
  <si>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</si>
  <si>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</si>
  <si>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</si>
  <si>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</si>
  <si>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</si>
  <si>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</si>
  <si>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</si>
  <si>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</si>
  <si>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</si>
  <si>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</si>
  <si>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</si>
  <si>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</si>
  <si>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</si>
  <si>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</si>
  <si>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</si>
  <si>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</si>
  <si>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</si>
  <si>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</si>
  <si>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</si>
  <si>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</si>
  <si>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</si>
  <si>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</si>
  <si>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</si>
  <si>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</si>
  <si>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</si>
  <si>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</si>
  <si>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</si>
  <si>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</si>
  <si>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</si>
  <si>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</si>
  <si>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</si>
  <si>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</si>
  <si>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</si>
  <si>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</si>
  <si>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</si>
  <si>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</si>
  <si>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</si>
  <si>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</si>
  <si>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</si>
  <si>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</si>
  <si>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</si>
  <si>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</si>
  <si>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</si>
  <si>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</si>
  <si>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</si>
  <si>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</si>
  <si>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</si>
  <si>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</si>
  <si>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</si>
  <si>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</si>
  <si>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</si>
  <si>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</si>
  <si>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</si>
  <si>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</si>
  <si>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</si>
  <si>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</si>
  <si>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</si>
  <si>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</si>
  <si>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</si>
  <si>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</si>
  <si>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</si>
  <si>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</si>
  <si>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</si>
  <si>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</si>
  <si>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</si>
  <si>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</si>
  <si>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</si>
  <si>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</si>
  <si>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</si>
  <si>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</si>
  <si>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</si>
  <si>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</si>
  <si>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</si>
  <si>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</si>
  <si>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</si>
  <si>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</si>
  <si>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</si>
  <si>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</si>
  <si>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</si>
  <si>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</si>
  <si>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</si>
  <si>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</si>
  <si>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</si>
  <si>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</si>
  <si>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</si>
  <si>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</si>
  <si>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</si>
  <si>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</si>
  <si>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</si>
  <si>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</si>
  <si>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</si>
  <si>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</si>
  <si>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</si>
  <si>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</si>
  <si>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</si>
  <si>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</si>
  <si>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</si>
  <si>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</si>
  <si>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</si>
  <si>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</si>
  <si>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</si>
  <si>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</si>
  <si>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</si>
  <si>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</si>
  <si>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</si>
  <si>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</si>
  <si>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</si>
  <si>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</si>
  <si>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</si>
  <si>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</si>
  <si>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</si>
  <si>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</si>
  <si>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</si>
  <si>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</si>
  <si>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</si>
  <si>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</si>
  <si>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</si>
  <si>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</si>
  <si>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</si>
  <si>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</si>
  <si>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</si>
  <si>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</si>
  <si>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</si>
  <si>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</si>
  <si>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</si>
  <si>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</si>
  <si>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</si>
  <si>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</si>
  <si>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</si>
  <si>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</si>
  <si>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</si>
  <si>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</si>
  <si>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</si>
  <si>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</si>
  <si>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</si>
  <si>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</si>
  <si>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</si>
  <si>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</si>
  <si>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</si>
  <si>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</si>
  <si>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</si>
  <si>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</si>
  <si>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</si>
  <si>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</si>
  <si>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</si>
  <si>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</si>
  <si>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</si>
  <si>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</si>
  <si>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</si>
  <si>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</si>
  <si>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</si>
  <si>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</si>
  <si>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</si>
  <si>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</si>
  <si>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</si>
  <si>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</si>
  <si>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</si>
  <si>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</si>
  <si>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</si>
  <si>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</si>
  <si>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</si>
  <si>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</si>
  <si>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</si>
  <si>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</si>
  <si>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</si>
  <si>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</si>
  <si>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</si>
  <si>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</si>
  <si>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</si>
  <si>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</si>
  <si>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</si>
  <si>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</si>
  <si>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</si>
  <si>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</si>
  <si>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</si>
  <si>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</si>
  <si>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</si>
  <si>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</si>
  <si>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</si>
  <si>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</si>
  <si>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</si>
  <si>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</si>
  <si>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</si>
  <si>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</si>
  <si>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</si>
  <si>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</si>
  <si>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</si>
  <si>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</si>
  <si>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</si>
  <si>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</si>
  <si>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</si>
  <si>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</si>
  <si>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</si>
  <si>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</si>
  <si>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</si>
  <si>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</si>
  <si>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</si>
  <si>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</si>
  <si>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</si>
  <si>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</si>
  <si>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</si>
  <si>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</si>
  <si>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</si>
  <si>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</si>
  <si>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</si>
  <si>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</si>
  <si>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</si>
  <si>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</si>
  <si>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</si>
  <si>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</si>
  <si>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</si>
  <si>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</si>
  <si>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</si>
  <si>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</si>
  <si>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</si>
  <si>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</si>
  <si>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</si>
  <si>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</si>
  <si>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</si>
  <si>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</si>
  <si>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</si>
  <si>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</si>
  <si>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</si>
  <si>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</si>
  <si>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</si>
  <si>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</si>
  <si>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</si>
  <si>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</si>
  <si>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</si>
  <si>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</si>
  <si>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</si>
  <si>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</si>
  <si>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</si>
  <si>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</si>
  <si>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</si>
  <si>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</si>
  <si>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</si>
  <si>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</si>
  <si>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</si>
  <si>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</si>
  <si>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</si>
  <si>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</si>
  <si>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</si>
  <si>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</si>
  <si>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</si>
  <si>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</si>
  <si>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</si>
  <si>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</si>
  <si>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</si>
  <si>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</si>
  <si>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</si>
  <si>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</si>
  <si>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</si>
  <si>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</si>
  <si>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</si>
  <si>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</si>
  <si>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</si>
  <si>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</si>
  <si>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</si>
  <si>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</si>
  <si>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</si>
  <si>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</si>
  <si>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</si>
  <si>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</si>
  <si>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</si>
  <si>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</si>
  <si>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</si>
  <si>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</si>
  <si>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</si>
  <si>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</si>
  <si>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</si>
  <si>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</si>
  <si>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</si>
  <si>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</si>
  <si>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</si>
  <si>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</si>
  <si>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</si>
  <si>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</si>
  <si>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</si>
  <si>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</si>
  <si>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</si>
  <si>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</si>
  <si>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</si>
  <si>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</si>
  <si>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</si>
  <si>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</si>
  <si>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</si>
  <si>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</si>
  <si>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</si>
  <si>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</si>
  <si>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</si>
  <si>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</si>
  <si>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</si>
  <si>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</si>
  <si>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</si>
  <si>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</si>
  <si>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</si>
  <si>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</si>
  <si>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</si>
  <si>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</si>
  <si>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</si>
  <si>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</si>
  <si>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</si>
  <si>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</si>
  <si>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</si>
  <si>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</si>
  <si>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</si>
  <si>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</si>
  <si>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</si>
  <si>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</si>
  <si>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</si>
  <si>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</si>
  <si>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</si>
  <si>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</si>
  <si>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</si>
  <si>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</si>
  <si>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</si>
  <si>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</si>
  <si>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</si>
  <si>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</si>
  <si>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</si>
  <si>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</si>
  <si>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</si>
  <si>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</si>
  <si>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</si>
  <si>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</si>
  <si>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</si>
  <si>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</si>
  <si>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</si>
  <si>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</si>
  <si>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</si>
  <si>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</si>
  <si>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</si>
  <si>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</si>
  <si>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</si>
  <si>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</si>
  <si>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</si>
  <si>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</si>
  <si>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</si>
  <si>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</si>
  <si>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</si>
  <si>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</si>
  <si>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</si>
  <si>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</si>
  <si>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</si>
  <si>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</si>
  <si>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</si>
  <si>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</si>
  <si>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</si>
  <si>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</si>
  <si>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</si>
  <si>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</si>
  <si>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</si>
  <si>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</si>
  <si>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</si>
  <si>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</si>
  <si>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</si>
  <si>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</si>
  <si>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</si>
  <si>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</si>
  <si>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</si>
  <si>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</si>
  <si>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</si>
  <si>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</si>
  <si>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</si>
  <si>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</si>
  <si>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</si>
  <si>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</si>
  <si>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</si>
  <si>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</si>
  <si>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</si>
  <si>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</si>
  <si>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</si>
  <si>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</si>
  <si>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</si>
  <si>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</si>
  <si>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</si>
  <si>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</si>
  <si>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</si>
  <si>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</si>
  <si>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</si>
  <si>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</si>
  <si>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</si>
  <si>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</si>
  <si>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</si>
  <si>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</si>
  <si>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</si>
  <si>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</si>
  <si>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</si>
  <si>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</si>
  <si>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</si>
  <si>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</si>
  <si>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</si>
  <si>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</si>
  <si>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</si>
  <si>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</si>
  <si>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</si>
  <si>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</si>
  <si>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</si>
  <si>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</si>
  <si>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</si>
  <si>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</si>
  <si>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</si>
  <si>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</si>
  <si>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</si>
  <si>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</si>
  <si>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</si>
  <si>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</si>
  <si>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</si>
  <si>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</si>
  <si>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</si>
  <si>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</si>
  <si>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</si>
  <si>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</si>
  <si>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</si>
  <si>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</si>
  <si>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</si>
  <si>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</si>
  <si>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</si>
  <si>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</si>
  <si>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</si>
  <si>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</si>
  <si>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</si>
  <si>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</si>
  <si>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</si>
  <si>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</si>
  <si>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</si>
  <si>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</si>
  <si>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</si>
  <si>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</si>
  <si>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</si>
  <si>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</si>
  <si>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</si>
  <si>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</si>
  <si>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</si>
  <si>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</si>
  <si>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</si>
  <si>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</si>
  <si>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</si>
  <si>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</si>
  <si>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</si>
  <si>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</si>
  <si>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</si>
  <si>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</si>
  <si>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</si>
  <si>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</si>
  <si>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</si>
  <si>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</si>
  <si>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</si>
  <si>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</si>
  <si>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</si>
  <si>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</si>
  <si>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</si>
  <si>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</si>
  <si>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</si>
  <si>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</si>
  <si>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</si>
  <si>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</si>
  <si>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</si>
  <si>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</si>
  <si>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</si>
  <si>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</si>
  <si>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</si>
  <si>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</si>
  <si>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</si>
  <si>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</si>
  <si>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</si>
  <si>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</si>
  <si>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</si>
  <si>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</si>
  <si>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</si>
  <si>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</si>
  <si>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</si>
  <si>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</si>
  <si>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</si>
  <si>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</si>
  <si>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</si>
  <si>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</si>
  <si>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</si>
  <si>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</si>
  <si>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</si>
  <si>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</si>
  <si>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</si>
  <si>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</si>
  <si>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</si>
  <si>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</si>
  <si>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</si>
  <si>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</si>
  <si>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</si>
  <si>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</si>
  <si>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</si>
  <si>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</si>
  <si>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</si>
  <si>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</si>
  <si>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</si>
  <si>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</si>
  <si>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</si>
  <si>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</si>
  <si>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</si>
  <si>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</si>
  <si>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</si>
  <si>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</si>
  <si>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</si>
  <si>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</si>
  <si>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</si>
  <si>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</si>
  <si>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</si>
  <si>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</si>
  <si>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</si>
  <si>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</si>
  <si>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</si>
  <si>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</si>
  <si>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</si>
  <si>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</si>
  <si>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</si>
  <si>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</si>
  <si>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</si>
  <si>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</si>
  <si>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</si>
  <si>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</si>
  <si>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</si>
  <si>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</si>
  <si>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</si>
  <si>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</si>
  <si>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</si>
  <si>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</si>
  <si>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</si>
  <si>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</si>
  <si>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</si>
  <si>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</si>
  <si>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</si>
  <si>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</si>
  <si>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</si>
  <si>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</si>
  <si>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</si>
  <si>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</si>
  <si>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</si>
  <si>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</si>
  <si>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</si>
  <si>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</si>
  <si>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</si>
  <si>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</si>
  <si>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</si>
  <si>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</si>
  <si>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</si>
  <si>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</si>
  <si>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</si>
  <si>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</si>
  <si>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</si>
  <si>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</si>
  <si>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</si>
  <si>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</si>
  <si>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</si>
  <si>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</si>
  <si>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</si>
  <si>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</si>
  <si>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</si>
  <si>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</si>
  <si>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</si>
  <si>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</si>
  <si>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</si>
  <si>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</si>
  <si>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</si>
  <si>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</si>
  <si>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</si>
  <si>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</si>
  <si>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</si>
  <si>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</si>
  <si>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</si>
  <si>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</si>
  <si>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</si>
  <si>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</si>
  <si>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</si>
  <si>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</si>
  <si>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</si>
  <si>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</si>
  <si>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</si>
  <si>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</si>
  <si>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</si>
  <si>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</si>
  <si>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</si>
  <si>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</si>
  <si>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</si>
  <si>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</si>
  <si>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</si>
  <si>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</si>
  <si>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</si>
  <si>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</si>
  <si>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</si>
  <si>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</si>
  <si>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</si>
  <si>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</si>
  <si>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</si>
  <si>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</si>
  <si>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</si>
  <si>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</si>
  <si>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</si>
  <si>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</si>
  <si>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</si>
  <si>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</si>
  <si>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</si>
  <si>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</si>
  <si>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</si>
  <si>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</si>
  <si>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</si>
  <si>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</si>
  <si>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</si>
  <si>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</si>
  <si>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</si>
  <si>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</si>
  <si>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</si>
  <si>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</si>
  <si>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</si>
  <si>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</si>
  <si>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</si>
  <si>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</si>
  <si>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</si>
  <si>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</si>
  <si>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</si>
  <si>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</si>
  <si>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</si>
  <si>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</si>
  <si>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</si>
  <si>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</si>
  <si>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</si>
  <si>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</si>
  <si>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</si>
  <si>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</si>
  <si>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</si>
  <si>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</si>
  <si>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</si>
  <si>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</si>
  <si>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</si>
  <si>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</si>
  <si>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</si>
  <si>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</si>
  <si>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</si>
  <si>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</si>
  <si>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</si>
  <si>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</si>
  <si>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</si>
  <si>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</si>
  <si>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</si>
  <si>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</si>
  <si>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</si>
  <si>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</si>
  <si>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</si>
  <si>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</si>
  <si>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</si>
  <si>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</si>
  <si>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</si>
  <si>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</si>
  <si>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</si>
  <si>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</si>
  <si>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</si>
  <si>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</si>
  <si>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</si>
  <si>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</si>
  <si>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</si>
  <si>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</si>
  <si>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</si>
  <si>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</si>
  <si>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</si>
  <si>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</si>
  <si>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</si>
  <si>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</si>
  <si>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</si>
  <si>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</si>
  <si>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</si>
  <si>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</si>
  <si>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</si>
  <si>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</si>
  <si>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</si>
  <si>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</si>
  <si>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</si>
  <si>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</si>
  <si>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</si>
  <si>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</si>
  <si>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</si>
  <si>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</si>
  <si>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</si>
  <si>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</si>
  <si>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</si>
  <si>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</si>
  <si>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</si>
  <si>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</si>
  <si>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</si>
  <si>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</si>
  <si>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</si>
  <si>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</si>
  <si>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</si>
  <si>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</si>
  <si>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</si>
  <si>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</si>
  <si>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</si>
  <si>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</si>
  <si>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</si>
  <si>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</si>
  <si>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</si>
  <si>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</si>
  <si>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</si>
  <si>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</si>
  <si>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</si>
  <si>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</si>
  <si>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</si>
  <si>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</si>
  <si>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</si>
  <si>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</si>
  <si>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</si>
  <si>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</si>
  <si>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</si>
  <si>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</si>
  <si>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</si>
  <si>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</si>
  <si>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</si>
  <si>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</si>
  <si>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</si>
  <si>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</si>
  <si>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</si>
  <si>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</si>
  <si>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</si>
  <si>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</si>
  <si>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</si>
  <si>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</si>
  <si>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</si>
  <si>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</si>
  <si>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</si>
  <si>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</si>
  <si>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</si>
  <si>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</si>
  <si>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</si>
  <si>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</si>
  <si>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</si>
  <si>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</si>
  <si>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</si>
  <si>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</si>
  <si>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</si>
  <si>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</si>
  <si>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</si>
  <si>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</si>
  <si>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</si>
  <si>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</si>
  <si>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</si>
  <si>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</si>
  <si>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</si>
  <si>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</si>
  <si>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</si>
  <si>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</si>
  <si>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</si>
  <si>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</si>
  <si>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</si>
  <si>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</si>
  <si>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</si>
  <si>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</si>
  <si>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</si>
  <si>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</si>
  <si>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</si>
  <si>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</si>
  <si>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</si>
  <si>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</si>
  <si>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</si>
  <si>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</si>
  <si>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</si>
  <si>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</si>
  <si>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</si>
  <si>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</si>
  <si>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</si>
  <si>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</si>
  <si>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</si>
  <si>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</si>
  <si>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</si>
  <si>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</si>
  <si>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</si>
  <si>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</si>
  <si>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</si>
  <si>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</si>
  <si>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</si>
  <si>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</si>
  <si>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</si>
  <si>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</si>
  <si>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</si>
  <si>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</si>
  <si>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</si>
  <si>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</si>
  <si>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</si>
  <si>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</si>
  <si>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</si>
  <si>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</si>
  <si>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</si>
  <si>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</si>
  <si>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</si>
  <si>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</si>
  <si>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</si>
  <si>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</si>
  <si>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</si>
  <si>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</si>
  <si>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</si>
  <si>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</si>
  <si>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</si>
  <si>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</si>
  <si>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</si>
  <si>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</si>
  <si>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</si>
  <si>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</si>
  <si>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</si>
  <si>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</si>
  <si>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</si>
  <si>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</si>
  <si>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</si>
  <si>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</si>
  <si>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</si>
  <si>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</si>
  <si>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</si>
  <si>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</si>
  <si>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</si>
  <si>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</si>
  <si>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</si>
  <si>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</si>
  <si>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</si>
  <si>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</si>
  <si>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</si>
  <si>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</si>
  <si>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</si>
  <si>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</si>
  <si>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</si>
  <si>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</si>
  <si>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</si>
  <si>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</si>
  <si>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</si>
  <si>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</si>
  <si>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</si>
  <si>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</si>
  <si>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</si>
  <si>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</si>
  <si>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</si>
  <si>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</si>
  <si>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</si>
  <si>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</si>
  <si>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</si>
  <si>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</si>
  <si>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</si>
  <si>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</si>
  <si>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</si>
  <si>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</si>
  <si>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</si>
  <si>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</si>
  <si>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</si>
  <si>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</si>
  <si>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</si>
  <si>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</si>
  <si>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</si>
  <si>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</si>
  <si>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</si>
  <si>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</si>
  <si>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</si>
  <si>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</si>
  <si>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</si>
  <si>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</si>
  <si>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</si>
  <si>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</si>
  <si>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</si>
  <si>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</si>
  <si>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</si>
  <si>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</si>
  <si>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</si>
  <si>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</si>
  <si>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</si>
  <si>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</si>
  <si>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</si>
  <si>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</si>
  <si>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</si>
  <si>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</si>
  <si>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</si>
  <si>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</si>
  <si>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</si>
  <si>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</si>
  <si>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</si>
  <si>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</si>
  <si>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</si>
  <si>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</si>
  <si>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</si>
  <si>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</si>
  <si>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</si>
  <si>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</si>
  <si>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</si>
  <si>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</si>
  <si>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</si>
  <si>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</si>
  <si>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</si>
  <si>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</si>
  <si>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</si>
  <si>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</si>
  <si>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</si>
  <si>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</si>
  <si>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</si>
  <si>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</si>
  <si>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</si>
  <si>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</si>
  <si>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</si>
  <si>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</si>
  <si>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</si>
  <si>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</si>
  <si>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</si>
  <si>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</si>
  <si>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</si>
  <si>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</si>
  <si>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</si>
  <si>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</si>
  <si>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</si>
  <si>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</si>
  <si>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</si>
  <si>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</si>
  <si>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</si>
  <si>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</si>
  <si>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</si>
  <si>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</si>
  <si>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</si>
  <si>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</si>
  <si>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</si>
  <si>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</si>
  <si>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</si>
  <si>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</si>
  <si>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</si>
  <si>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</si>
  <si>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</si>
  <si>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</si>
  <si>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</si>
  <si>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</si>
  <si>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</si>
  <si>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</si>
  <si>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</si>
  <si>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</si>
  <si>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</si>
  <si>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</si>
  <si>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</si>
  <si>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</si>
  <si>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</si>
  <si>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</si>
  <si>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</si>
  <si>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</si>
  <si>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</si>
  <si>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</si>
  <si>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</si>
  <si>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</si>
  <si>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</si>
  <si>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</si>
  <si>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</si>
  <si>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</si>
  <si>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</si>
  <si>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</si>
  <si>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</si>
  <si>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</si>
  <si>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</si>
  <si>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</si>
  <si>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</si>
  <si>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</si>
  <si>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</si>
  <si>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</si>
  <si>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</si>
  <si>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</si>
  <si>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</si>
  <si>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</si>
  <si>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</si>
  <si>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</si>
  <si>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</si>
  <si>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</si>
  <si>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</si>
  <si>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</si>
  <si>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</si>
  <si>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</si>
  <si>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</si>
  <si>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</si>
  <si>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</si>
  <si>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</si>
  <si>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</si>
  <si>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</si>
  <si>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</si>
  <si>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</si>
  <si>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</si>
  <si>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</si>
  <si>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</si>
  <si>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</si>
  <si>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</si>
  <si>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</si>
  <si>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</si>
  <si>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</si>
  <si>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</si>
  <si>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</si>
  <si>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</si>
  <si>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</si>
  <si>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</si>
  <si>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</si>
  <si>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</si>
  <si>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</si>
  <si>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</si>
  <si>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</si>
  <si>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</si>
  <si>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</si>
  <si>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</si>
  <si>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</si>
  <si>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</si>
  <si>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</si>
  <si>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</si>
  <si>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</si>
  <si>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</si>
  <si>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</si>
  <si>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</si>
  <si>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</si>
  <si>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</si>
  <si>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</si>
  <si>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</si>
  <si>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</si>
  <si>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</si>
  <si>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</si>
  <si>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</si>
  <si>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</si>
  <si>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</si>
  <si>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</si>
  <si>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</si>
  <si>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</si>
  <si>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</si>
  <si>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</si>
  <si>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</si>
  <si>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</si>
  <si>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</si>
  <si>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</si>
  <si>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</si>
  <si>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</si>
  <si>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</si>
  <si>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</si>
  <si>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</si>
  <si>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</si>
  <si>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</si>
  <si>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</si>
  <si>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</si>
  <si>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</si>
  <si>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</si>
  <si>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</si>
  <si>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</si>
  <si>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</si>
  <si>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</si>
  <si>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</si>
  <si>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</si>
  <si>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</si>
  <si>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</si>
  <si>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</si>
  <si>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</si>
  <si>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</si>
  <si>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</si>
  <si>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</si>
  <si>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</si>
  <si>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</si>
  <si>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</si>
  <si>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</si>
  <si>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</si>
  <si>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</si>
  <si>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</si>
  <si>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</si>
  <si>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</si>
  <si>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</si>
  <si>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</si>
  <si>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</si>
  <si>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</si>
  <si>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</si>
  <si>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</si>
  <si>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</si>
  <si>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</si>
  <si>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</si>
  <si>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</si>
  <si>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</si>
  <si>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</si>
  <si>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</si>
  <si>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</si>
  <si>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</si>
  <si>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</si>
  <si>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</si>
  <si>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</si>
  <si>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</si>
  <si>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</si>
  <si>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</si>
  <si>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</si>
  <si>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</si>
  <si>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</si>
  <si>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</si>
  <si>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</si>
  <si>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</si>
  <si>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</si>
  <si>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</si>
  <si>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</si>
  <si>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</si>
  <si>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</si>
  <si>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</si>
  <si>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</si>
  <si>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</si>
  <si>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</si>
  <si>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</si>
  <si>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</si>
  <si>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</si>
  <si>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</si>
  <si>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</si>
  <si>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</si>
  <si>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</si>
  <si>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</si>
  <si>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</si>
  <si>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</si>
  <si>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</si>
  <si>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</si>
  <si>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</si>
  <si>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</si>
  <si>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</si>
  <si>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</si>
  <si>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</si>
  <si>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</si>
  <si>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</si>
  <si>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</si>
  <si>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</si>
  <si>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</si>
  <si>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</si>
  <si>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</si>
  <si>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</si>
  <si>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</si>
  <si>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</si>
  <si>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</si>
  <si>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</si>
  <si>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</si>
  <si>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</si>
  <si>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</si>
  <si>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</si>
  <si>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</si>
  <si>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</si>
  <si>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</si>
  <si>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</si>
  <si>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</si>
  <si>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</si>
  <si>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</si>
  <si>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</si>
  <si>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</si>
  <si>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</si>
  <si>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</si>
  <si>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</si>
  <si>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</si>
  <si>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</si>
  <si>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</si>
  <si>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</si>
  <si>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</si>
  <si>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</si>
  <si>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</si>
  <si>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</si>
  <si>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</si>
  <si>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</si>
  <si>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</si>
  <si>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</si>
  <si>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</si>
  <si>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</si>
  <si>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</si>
  <si>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</si>
  <si>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</si>
  <si>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</si>
  <si>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</si>
  <si>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</si>
  <si>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</si>
  <si>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</si>
  <si>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</si>
  <si>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</si>
  <si>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</si>
  <si>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</si>
  <si>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</si>
  <si>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</si>
  <si>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</si>
  <si>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</si>
  <si>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</si>
  <si>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</si>
  <si>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</si>
  <si>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</si>
  <si>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</si>
  <si>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</si>
  <si>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</si>
  <si>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</si>
  <si>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</si>
  <si>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</si>
  <si>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</si>
  <si>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</si>
  <si>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</si>
  <si>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</si>
  <si>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</si>
  <si>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</si>
  <si>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</si>
  <si>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</si>
  <si>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</si>
  <si>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</si>
  <si>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</si>
  <si>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</si>
  <si>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</si>
  <si>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</si>
  <si>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</si>
  <si>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</si>
  <si>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</si>
  <si>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</si>
  <si>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</si>
  <si>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</si>
  <si>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</si>
  <si>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</si>
  <si>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</si>
  <si>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</si>
  <si>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</si>
  <si>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</si>
  <si>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</si>
  <si>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</si>
  <si>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</si>
  <si>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</si>
  <si>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</si>
  <si>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</si>
  <si>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</si>
  <si>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</si>
  <si>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</si>
  <si>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</si>
  <si>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</si>
  <si>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</si>
  <si>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</si>
  <si>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</si>
  <si>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</si>
  <si>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</si>
  <si>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</si>
  <si>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</si>
  <si>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</si>
  <si>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</si>
  <si>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</si>
  <si>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</si>
  <si>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</si>
  <si>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</si>
  <si>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</si>
  <si>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</si>
  <si>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</si>
  <si>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</si>
  <si>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</si>
  <si>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</si>
  <si>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</si>
  <si>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</si>
  <si>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</si>
  <si>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</si>
  <si>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</si>
  <si>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</si>
  <si>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</si>
  <si>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</si>
  <si>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</si>
  <si>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</si>
  <si>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</si>
  <si>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</si>
  <si>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</si>
  <si>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</si>
  <si>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</si>
  <si>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</si>
  <si>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</si>
  <si>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</si>
  <si>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</si>
  <si>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</si>
  <si>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</si>
  <si>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</si>
  <si>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</si>
  <si>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</si>
  <si>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</si>
  <si>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</si>
  <si>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</si>
  <si>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</si>
  <si>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</si>
  <si>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</si>
  <si>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</si>
  <si>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</si>
  <si>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</si>
  <si>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</si>
  <si>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</si>
  <si>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</si>
  <si>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</si>
  <si>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</si>
  <si>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</si>
  <si>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</si>
  <si>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</si>
  <si>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</si>
  <si>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</si>
  <si>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</si>
  <si>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</si>
  <si>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</si>
  <si>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</si>
  <si>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</si>
  <si>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</si>
  <si>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</si>
  <si>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</si>
  <si>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</si>
  <si>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</si>
  <si>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</si>
  <si>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</si>
  <si>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</si>
  <si>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</si>
  <si>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</si>
  <si>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</si>
  <si>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</si>
  <si>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</si>
  <si>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</si>
  <si>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</si>
  <si>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</si>
  <si>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</si>
  <si>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</si>
  <si>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</si>
  <si>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</si>
  <si>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</si>
  <si>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</si>
  <si>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</si>
  <si>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</si>
  <si>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</si>
  <si>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</si>
  <si>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</si>
  <si>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</si>
  <si>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</si>
  <si>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</si>
  <si>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</si>
  <si>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</si>
  <si>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</si>
  <si>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</si>
  <si>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</si>
  <si>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</si>
  <si>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</si>
  <si>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</si>
  <si>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</si>
  <si>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</si>
  <si>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</si>
  <si>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</si>
  <si>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</si>
  <si>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</si>
  <si>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</si>
  <si>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</si>
  <si>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</si>
  <si>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</si>
  <si>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</si>
  <si>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</si>
  <si>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</si>
  <si>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</si>
  <si>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</si>
  <si>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</si>
  <si>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</si>
  <si>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</si>
  <si>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</si>
  <si>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</si>
  <si>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</si>
  <si>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</si>
  <si>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</si>
  <si>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</si>
  <si>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</si>
  <si>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</si>
  <si>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</si>
  <si>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</si>
  <si>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</si>
  <si>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</si>
  <si>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</si>
  <si>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</si>
  <si>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</si>
  <si>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</si>
  <si>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</si>
  <si>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</si>
  <si>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</si>
  <si>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</si>
  <si>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</si>
  <si>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</si>
  <si>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</si>
  <si>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</si>
  <si>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</si>
  <si>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</si>
  <si>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</si>
  <si>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</si>
  <si>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</si>
  <si>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</si>
  <si>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</si>
  <si>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</si>
  <si>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</si>
  <si>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</si>
  <si>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</si>
  <si>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</si>
  <si>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</si>
  <si>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</si>
  <si>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</si>
  <si>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</si>
  <si>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</si>
  <si>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</si>
  <si>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</si>
  <si>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</si>
  <si>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</si>
  <si>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</si>
  <si>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</si>
  <si>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</si>
  <si>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</si>
  <si>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</si>
  <si>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</si>
  <si>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</si>
  <si>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</si>
  <si>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</si>
  <si>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</si>
  <si>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</si>
  <si>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</si>
  <si>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</si>
  <si>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</si>
  <si>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</si>
  <si>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</si>
  <si>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</si>
  <si>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</si>
  <si>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</si>
  <si>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</si>
  <si>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</si>
  <si>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</si>
  <si>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</si>
  <si>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</si>
  <si>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</si>
  <si>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</si>
  <si>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</si>
  <si>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</si>
  <si>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</si>
  <si>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</si>
  <si>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</si>
  <si>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</si>
  <si>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</si>
  <si>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</si>
  <si>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</si>
  <si>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</si>
  <si>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</si>
  <si>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</si>
  <si>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</si>
  <si>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</si>
  <si>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</si>
  <si>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</si>
  <si>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</si>
  <si>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</si>
  <si>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</si>
  <si>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</si>
  <si>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</si>
  <si>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</si>
  <si>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</si>
  <si>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</si>
  <si>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</si>
  <si>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</si>
  <si>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</si>
  <si>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</si>
  <si>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</si>
  <si>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</si>
  <si>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</si>
  <si>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</si>
  <si>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</si>
  <si>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</si>
  <si>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</si>
  <si>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</si>
  <si>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</si>
  <si>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</si>
  <si>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</si>
  <si>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</si>
  <si>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</si>
  <si>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</si>
  <si>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</si>
  <si>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</si>
  <si>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</si>
  <si>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</si>
  <si>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</si>
  <si>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</si>
  <si>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</si>
  <si>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</si>
  <si>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</si>
  <si>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</si>
  <si>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</si>
  <si>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</si>
  <si>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</si>
  <si>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</si>
  <si>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</si>
  <si>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</si>
  <si>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</si>
  <si>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</si>
  <si>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</si>
  <si>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</si>
  <si>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</si>
  <si>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</si>
  <si>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</si>
  <si>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</si>
  <si>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</si>
  <si>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</si>
  <si>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</si>
  <si>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</si>
  <si>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</si>
  <si>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</si>
  <si>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</si>
  <si>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</si>
  <si>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</si>
  <si>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</si>
  <si>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</si>
  <si>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</si>
  <si>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</si>
  <si>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</si>
  <si>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</si>
  <si>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</si>
  <si>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</si>
  <si>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</si>
  <si>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</si>
  <si>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</si>
  <si>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</si>
  <si>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</si>
  <si>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</si>
  <si>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</si>
  <si>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</si>
  <si>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</si>
  <si>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</si>
  <si>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</si>
  <si>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</si>
  <si>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</si>
  <si>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</si>
  <si>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</si>
  <si>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</si>
  <si>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</si>
  <si>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</si>
  <si>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</si>
  <si>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</si>
  <si>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</si>
  <si>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</si>
  <si>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</si>
  <si>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</si>
  <si>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</si>
  <si>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</si>
  <si>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</si>
  <si>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</si>
  <si>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</si>
  <si>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</si>
  <si>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</si>
  <si>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</si>
  <si>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</si>
  <si>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</si>
  <si>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</si>
  <si>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</si>
  <si>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</si>
  <si>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</si>
  <si>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</si>
  <si>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</si>
  <si>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</si>
  <si>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</si>
  <si>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</si>
  <si>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</si>
  <si>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</si>
  <si>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</si>
  <si>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</si>
  <si>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</si>
  <si>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</si>
  <si>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</si>
  <si>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</si>
  <si>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</si>
  <si>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</si>
  <si>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</si>
  <si>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</si>
  <si>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</si>
  <si>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</si>
  <si>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</si>
  <si>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</si>
  <si>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</si>
  <si>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</si>
  <si>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</si>
  <si>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</si>
  <si>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</si>
  <si>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</si>
  <si>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</si>
  <si>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</si>
  <si>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</si>
  <si>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</si>
  <si>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</si>
  <si>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</si>
  <si>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</si>
  <si>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</si>
  <si>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</si>
  <si>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</si>
  <si>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</si>
  <si>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</si>
  <si>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</si>
  <si>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</si>
  <si>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</si>
  <si>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</si>
  <si>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</si>
  <si>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</si>
  <si>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</si>
  <si>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</si>
  <si>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</si>
  <si>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</si>
  <si>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</si>
  <si>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</si>
  <si>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</si>
  <si>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</si>
  <si>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</si>
  <si>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</si>
  <si>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</si>
  <si>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</si>
  <si>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</si>
  <si>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</si>
  <si>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</si>
  <si>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</si>
  <si>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</si>
  <si>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</si>
  <si>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</si>
  <si>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</si>
  <si>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</si>
  <si>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</si>
  <si>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</si>
  <si>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</si>
  <si>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</si>
  <si>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</si>
  <si>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</si>
  <si>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</si>
  <si>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</si>
  <si>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</si>
  <si>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</si>
  <si>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</si>
  <si>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</si>
  <si>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</si>
  <si>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</si>
  <si>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</si>
  <si>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</si>
  <si>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</si>
  <si>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</si>
  <si>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</si>
  <si>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</si>
  <si>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</si>
  <si>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</si>
  <si>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</si>
  <si>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</si>
  <si>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</si>
  <si>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</si>
  <si>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</si>
  <si>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</si>
  <si>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</si>
  <si>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</si>
  <si>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</si>
  <si>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</si>
  <si>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</si>
  <si>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</si>
  <si>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</si>
  <si>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</si>
  <si>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</si>
  <si>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</si>
  <si>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</si>
  <si>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</si>
  <si>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</si>
  <si>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</si>
  <si>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</si>
  <si>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</si>
  <si>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</si>
  <si>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</si>
  <si>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</si>
  <si>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</si>
  <si>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</si>
  <si>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</si>
  <si>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</si>
  <si>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</si>
  <si>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</si>
  <si>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</si>
  <si>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</si>
  <si>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</si>
  <si>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</si>
  <si>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</si>
  <si>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</si>
  <si>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</si>
  <si>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</si>
  <si>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</si>
  <si>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</si>
  <si>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</si>
  <si>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</si>
  <si>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</si>
  <si>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</si>
  <si>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</si>
  <si>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</si>
  <si>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</si>
  <si>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</si>
  <si>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</si>
  <si>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</si>
  <si>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</si>
  <si>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</si>
  <si>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</si>
  <si>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</si>
  <si>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</si>
  <si>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</si>
  <si>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</si>
  <si>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</si>
  <si>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</si>
  <si>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</si>
  <si>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</si>
  <si>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</si>
  <si>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</si>
  <si>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</si>
  <si>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</si>
  <si>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</si>
  <si>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</si>
  <si>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</si>
  <si>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</si>
  <si>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</si>
  <si>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</si>
  <si>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</si>
  <si>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</si>
  <si>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</si>
  <si>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</si>
  <si>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</si>
  <si>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</si>
  <si>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</si>
  <si>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</si>
  <si>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</si>
  <si>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</si>
  <si>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</si>
  <si>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</si>
  <si>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</si>
  <si>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</si>
  <si>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</si>
  <si>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</si>
  <si>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</si>
  <si>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</si>
  <si>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</si>
  <si>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</si>
  <si>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</si>
  <si>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</si>
  <si>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</si>
  <si>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</si>
  <si>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</si>
  <si>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</si>
  <si>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</si>
  <si>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</si>
  <si>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</si>
  <si>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</si>
  <si>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</si>
  <si>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</si>
  <si>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</si>
  <si>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</si>
  <si>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</si>
  <si>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</si>
  <si>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</si>
  <si>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</si>
  <si>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</si>
  <si>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</si>
  <si>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</si>
  <si>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</si>
  <si>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</si>
  <si>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</si>
  <si>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</si>
  <si>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</si>
  <si>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</si>
  <si>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</si>
  <si>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</si>
  <si>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</si>
  <si>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</si>
  <si>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</si>
  <si>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</si>
  <si>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</si>
  <si>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</si>
  <si>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</si>
  <si>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</si>
  <si>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</si>
  <si>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</si>
  <si>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</si>
  <si>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</si>
  <si>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</si>
  <si>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</si>
  <si>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</si>
  <si>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</si>
  <si>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</si>
  <si>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</si>
  <si>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</si>
  <si>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</si>
  <si>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</si>
  <si>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</si>
  <si>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</si>
  <si>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</si>
  <si>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</si>
  <si>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</si>
  <si>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</si>
  <si>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</si>
  <si>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</si>
  <si>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</si>
  <si>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</si>
  <si>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</si>
  <si>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</si>
  <si>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</si>
  <si>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</si>
  <si>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</si>
  <si>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</si>
  <si>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</si>
  <si>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</si>
  <si>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</si>
  <si>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</si>
  <si>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</si>
  <si>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</si>
  <si>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</si>
  <si>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</si>
  <si>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</si>
  <si>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</si>
  <si>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</si>
  <si>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</si>
  <si>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</si>
  <si>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</si>
  <si>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</si>
  <si>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</si>
  <si>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</si>
  <si>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</si>
  <si>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</si>
  <si>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</si>
  <si>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</si>
  <si>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</si>
  <si>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</si>
  <si>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</si>
  <si>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</si>
  <si>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</si>
  <si>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</si>
  <si>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</si>
  <si>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</si>
  <si>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</si>
  <si>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</si>
  <si>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</si>
  <si>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</si>
  <si>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</si>
  <si>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</si>
  <si>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</si>
  <si>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</si>
  <si>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</si>
  <si>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</si>
  <si>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</si>
  <si>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</si>
  <si>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</si>
  <si>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</si>
  <si>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</si>
  <si>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</si>
  <si>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</si>
  <si>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</si>
  <si>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</si>
  <si>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</si>
  <si>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</si>
  <si>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</si>
  <si>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</si>
  <si>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</si>
  <si>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</si>
  <si>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</si>
  <si>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</si>
  <si>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</si>
  <si>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</si>
  <si>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</si>
  <si>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</si>
  <si>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</si>
  <si>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</si>
  <si>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</si>
  <si>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</si>
  <si>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</si>
  <si>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</si>
  <si>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</si>
  <si>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</si>
  <si>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</si>
  <si>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</si>
  <si>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</si>
  <si>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</si>
  <si>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</si>
  <si>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</si>
  <si>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</si>
  <si>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</si>
  <si>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</si>
  <si>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</si>
  <si>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</si>
  <si>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</si>
  <si>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</si>
  <si>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</si>
  <si>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</si>
  <si>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</si>
  <si>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</si>
  <si>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</si>
  <si>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</si>
  <si>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</si>
  <si>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</si>
  <si>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</si>
  <si>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</si>
  <si>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</si>
  <si>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</si>
  <si>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</si>
  <si>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</si>
  <si>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</si>
  <si>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</si>
  <si>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</si>
  <si>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</si>
  <si>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</si>
  <si>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</si>
  <si>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</si>
  <si>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</si>
  <si>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</si>
  <si>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</si>
  <si>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</si>
  <si>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</si>
  <si>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</si>
  <si>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</si>
  <si>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</si>
  <si>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</si>
  <si>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</si>
  <si>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</si>
  <si>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</si>
  <si>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</si>
  <si>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</si>
  <si>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</si>
  <si>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</si>
  <si>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</si>
  <si>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</si>
  <si>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</si>
  <si>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</si>
  <si>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</si>
  <si>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</si>
  <si>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</si>
  <si>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</si>
  <si>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</si>
  <si>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</si>
  <si>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</si>
  <si>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</si>
  <si>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</si>
  <si>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</si>
  <si>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</si>
  <si>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</si>
  <si>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</si>
  <si>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</si>
  <si>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</si>
  <si>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</si>
  <si>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</si>
  <si>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</si>
  <si>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</si>
  <si>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</si>
  <si>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</si>
  <si>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</si>
  <si>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</si>
  <si>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</si>
  <si>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</si>
  <si>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</si>
  <si>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</si>
  <si>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</si>
  <si>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</si>
  <si>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</si>
  <si>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</si>
  <si>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</si>
  <si>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</si>
  <si>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</si>
  <si>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</si>
  <si>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</si>
  <si>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</si>
  <si>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</si>
  <si>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</si>
  <si>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</si>
  <si>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</si>
  <si>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</si>
  <si>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</si>
  <si>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</si>
  <si>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</si>
  <si>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</si>
  <si>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</si>
  <si>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</si>
  <si>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</si>
  <si>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</si>
  <si>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</si>
  <si>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</si>
  <si>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</si>
  <si>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</si>
  <si>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</si>
  <si>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</si>
  <si>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</si>
  <si>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</si>
  <si>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</si>
  <si>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</si>
  <si>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</si>
  <si>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</si>
  <si>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</si>
  <si>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</si>
  <si>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</si>
  <si>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</si>
  <si>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</si>
  <si>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</si>
  <si>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</si>
  <si>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</si>
  <si>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</si>
  <si>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</si>
  <si>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</si>
  <si>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</si>
  <si>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</si>
  <si>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</si>
  <si>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</si>
  <si>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</si>
  <si>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</si>
  <si>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</si>
  <si>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</si>
  <si>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</si>
  <si>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</si>
  <si>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</si>
  <si>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</si>
  <si>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</si>
  <si>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</si>
  <si>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</si>
  <si>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</si>
  <si>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</si>
  <si>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</si>
  <si>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</si>
  <si>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</si>
  <si>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</si>
  <si>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</si>
  <si>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</si>
  <si>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</si>
  <si>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</si>
  <si>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</si>
  <si>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</si>
  <si>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</si>
  <si>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</si>
  <si>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</si>
  <si>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</si>
  <si>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</si>
  <si>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</si>
  <si>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</si>
  <si>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</si>
  <si>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</si>
  <si>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</si>
  <si>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</si>
  <si>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</si>
  <si>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</si>
  <si>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</si>
  <si>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</si>
  <si>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</si>
  <si>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</si>
  <si>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</si>
  <si>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</si>
  <si>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</si>
  <si>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</si>
  <si>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</si>
  <si>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</si>
  <si>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</si>
  <si>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</si>
  <si>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</si>
  <si>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</si>
  <si>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</si>
  <si>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</si>
  <si>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</si>
  <si>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</si>
  <si>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</si>
  <si>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</si>
  <si>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</si>
  <si>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</si>
  <si>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</si>
  <si>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</si>
  <si>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</si>
  <si>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</si>
  <si>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</si>
  <si>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</si>
  <si>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</si>
  <si>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</si>
  <si>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</si>
  <si>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</si>
  <si>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</si>
  <si>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</si>
  <si>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</si>
  <si>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</si>
  <si>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</si>
  <si>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</si>
  <si>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</si>
  <si>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</si>
  <si>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</si>
  <si>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</si>
  <si>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</si>
  <si>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</si>
  <si>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</si>
  <si>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</si>
  <si>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</si>
  <si>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</si>
  <si>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</si>
  <si>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</si>
  <si>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</si>
  <si>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</si>
  <si>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</si>
  <si>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</si>
  <si>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</si>
  <si>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</si>
  <si>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</si>
  <si>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</si>
  <si>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</si>
  <si>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</si>
  <si>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</si>
  <si>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</si>
  <si>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</si>
  <si>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</si>
  <si>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</si>
  <si>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</si>
  <si>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</si>
  <si>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</si>
  <si>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</si>
  <si>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</si>
  <si>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</si>
  <si>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</si>
  <si>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</si>
  <si>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</si>
  <si>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</si>
  <si>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</si>
  <si>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</si>
  <si>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</si>
  <si>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</si>
  <si>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</si>
  <si>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</si>
  <si>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</si>
  <si>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</si>
  <si>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</si>
  <si>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</si>
  <si>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</si>
  <si>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</si>
  <si>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</si>
  <si>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</si>
  <si>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</si>
  <si>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</si>
  <si>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</si>
  <si>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</si>
  <si>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</si>
  <si>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</si>
  <si>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</si>
  <si>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</si>
  <si>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</si>
  <si>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</si>
  <si>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</si>
  <si>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</si>
  <si>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</si>
  <si>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</si>
  <si>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</si>
  <si>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</si>
  <si>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</si>
  <si>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</si>
  <si>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</si>
  <si>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</si>
  <si>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</si>
  <si>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</si>
  <si>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</si>
  <si>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</si>
  <si>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</si>
  <si>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</si>
  <si>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</si>
  <si>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</si>
  <si>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</si>
  <si>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</si>
  <si>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</si>
  <si>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</si>
  <si>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</si>
  <si>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</si>
  <si>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</si>
  <si>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</si>
  <si>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</si>
  <si>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</si>
  <si>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</si>
  <si>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</si>
  <si>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</si>
  <si>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</si>
  <si>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</si>
  <si>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</si>
  <si>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</si>
  <si>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</si>
  <si>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</si>
  <si>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</si>
  <si>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</si>
  <si>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</si>
  <si>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</si>
  <si>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</si>
  <si>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</si>
  <si>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</si>
  <si>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</si>
  <si>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</si>
  <si>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</si>
  <si>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</si>
  <si>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</si>
  <si>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</si>
  <si>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</si>
  <si>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</si>
  <si>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</si>
  <si>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</si>
  <si>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</si>
  <si>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</si>
  <si>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</si>
  <si>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</si>
  <si>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</si>
  <si>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</si>
  <si>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</si>
  <si>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</si>
  <si>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</si>
  <si>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</si>
  <si>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</si>
  <si>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</si>
  <si>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</si>
  <si>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</si>
  <si>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</si>
  <si>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</si>
  <si>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</si>
  <si>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</si>
  <si>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</si>
  <si>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</si>
  <si>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</si>
  <si>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</si>
  <si>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</si>
  <si>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</si>
  <si>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</si>
  <si>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</si>
  <si>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</si>
  <si>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</si>
  <si>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</si>
  <si>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</si>
  <si>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</si>
  <si>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</si>
  <si>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</si>
  <si>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</si>
  <si>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</si>
  <si>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</si>
  <si>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</si>
  <si>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</si>
  <si>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</si>
  <si>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</si>
  <si>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</si>
  <si>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</si>
  <si>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</si>
  <si>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</si>
  <si>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</si>
  <si>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</si>
  <si>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</si>
  <si>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</si>
  <si>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</si>
  <si>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</si>
  <si>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</si>
  <si>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</si>
  <si>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</si>
  <si>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</si>
  <si>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</si>
  <si>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</si>
  <si>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</si>
  <si>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</si>
  <si>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</si>
  <si>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</si>
  <si>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</si>
  <si>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</si>
  <si>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</si>
  <si>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</si>
  <si>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</si>
  <si>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</si>
  <si>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</si>
  <si>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</si>
  <si>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</si>
  <si>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</si>
  <si>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</si>
  <si>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</si>
  <si>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</si>
  <si>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</si>
  <si>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</si>
  <si>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</si>
  <si>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</si>
  <si>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</si>
  <si>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</si>
  <si>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</si>
  <si>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</si>
  <si>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</si>
  <si>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</si>
  <si>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</si>
  <si>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</si>
  <si>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</si>
  <si>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</si>
  <si>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</si>
  <si>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</si>
  <si>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</si>
  <si>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</si>
  <si>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</si>
  <si>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</si>
  <si>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</si>
  <si>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</si>
  <si>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</si>
  <si>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</si>
  <si>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</si>
  <si>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</si>
  <si>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</si>
  <si>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</si>
  <si>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</si>
  <si>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</si>
  <si>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</si>
  <si>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</si>
  <si>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</si>
  <si>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</si>
  <si>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</si>
  <si>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</si>
  <si>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</si>
  <si>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</si>
  <si>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</si>
  <si>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</si>
  <si>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</si>
  <si>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</si>
  <si>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</si>
  <si>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</si>
  <si>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</si>
  <si>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</si>
  <si>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</si>
  <si>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</si>
  <si>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</si>
  <si>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</si>
  <si>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</si>
  <si>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</si>
  <si>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</si>
  <si>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</si>
  <si>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</si>
  <si>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</si>
  <si>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</si>
  <si>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</si>
  <si>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</si>
  <si>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</si>
  <si>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</si>
  <si>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</si>
  <si>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</si>
  <si>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</si>
  <si>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</si>
  <si>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</si>
  <si>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</si>
  <si>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</si>
  <si>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</si>
  <si>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</si>
  <si>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</si>
  <si>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</si>
  <si>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</si>
  <si>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</si>
  <si>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</si>
  <si>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</si>
  <si>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</si>
  <si>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</si>
  <si>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</si>
  <si>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</si>
  <si>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</si>
  <si>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</si>
  <si>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</si>
  <si>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</si>
  <si>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</si>
  <si>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</si>
  <si>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</si>
  <si>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</si>
  <si>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</si>
  <si>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</si>
  <si>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</si>
  <si>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</si>
  <si>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</si>
  <si>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</si>
  <si>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</si>
  <si>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</si>
  <si>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</si>
  <si>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</si>
  <si>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</si>
  <si>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</si>
  <si>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</si>
  <si>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</si>
  <si>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</si>
  <si>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</si>
  <si>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</si>
  <si>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</si>
  <si>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</si>
  <si>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</si>
  <si>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</si>
  <si>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</si>
  <si>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</si>
  <si>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</si>
  <si>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</si>
  <si>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</si>
  <si>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</si>
  <si>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</si>
  <si>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</si>
  <si>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</si>
  <si>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</si>
  <si>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</si>
  <si>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</si>
  <si>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</si>
  <si>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</si>
  <si>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</si>
  <si>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</si>
  <si>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</si>
  <si>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</si>
  <si>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</si>
  <si>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</si>
  <si>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</si>
  <si>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</si>
  <si>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</si>
  <si>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</si>
  <si>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</si>
  <si>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</si>
  <si>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</si>
  <si>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</si>
  <si>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</si>
  <si>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</si>
  <si>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</si>
  <si>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</si>
  <si>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</si>
  <si>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</si>
  <si>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</si>
  <si>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</si>
  <si>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</si>
  <si>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</si>
  <si>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</si>
  <si>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</si>
  <si>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</si>
  <si>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</si>
  <si>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</si>
  <si>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</si>
  <si>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</si>
  <si>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</si>
  <si>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</si>
  <si>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</si>
  <si>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</si>
  <si>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</si>
  <si>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</si>
  <si>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</si>
  <si>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</si>
  <si>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</si>
  <si>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</si>
  <si>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</si>
  <si>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</si>
  <si>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</si>
  <si>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</si>
  <si>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</si>
  <si>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</si>
  <si>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</si>
  <si>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</si>
  <si>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</si>
  <si>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</si>
  <si>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</si>
  <si>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</si>
  <si>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</si>
  <si>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</si>
  <si>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</si>
  <si>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</si>
  <si>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</si>
  <si>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</si>
  <si>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</si>
  <si>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</si>
  <si>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</si>
  <si>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</si>
  <si>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</si>
  <si>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</si>
  <si>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</si>
  <si>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</si>
  <si>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</si>
  <si>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</si>
  <si>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</si>
  <si>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</si>
  <si>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</si>
  <si>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</si>
  <si>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</si>
  <si>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</si>
  <si>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</si>
  <si>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</si>
  <si>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</si>
  <si>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</si>
  <si>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</si>
  <si>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</si>
  <si>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</si>
  <si>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</si>
  <si>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</si>
  <si>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</si>
  <si>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</si>
  <si>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</si>
  <si>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</si>
  <si>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</si>
  <si>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</si>
  <si>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</si>
  <si>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</si>
  <si>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</si>
  <si>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</si>
  <si>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</si>
  <si>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</si>
  <si>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</si>
  <si>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</si>
  <si>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</si>
  <si>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</si>
  <si>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</si>
  <si>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</si>
  <si>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</si>
  <si>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</si>
  <si>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</si>
  <si>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</si>
  <si>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</si>
  <si>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</si>
  <si>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</si>
  <si>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</si>
  <si>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</si>
  <si>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</si>
  <si>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</si>
  <si>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</si>
  <si>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</si>
  <si>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</si>
  <si>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</si>
  <si>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</si>
  <si>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</si>
  <si>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</si>
  <si>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</si>
  <si>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</si>
  <si>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</si>
  <si>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</si>
  <si>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</si>
  <si>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</si>
  <si>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</si>
  <si>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</si>
  <si>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</si>
  <si>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</si>
  <si>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</si>
  <si>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</si>
  <si>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</si>
  <si>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</si>
  <si>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</si>
  <si>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</si>
  <si>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</si>
  <si>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</si>
  <si>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</si>
  <si>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</si>
  <si>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</si>
  <si>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</si>
  <si>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</si>
  <si>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</si>
  <si>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</si>
  <si>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</si>
  <si>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</si>
  <si>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</si>
  <si>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</si>
  <si>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</si>
  <si>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</si>
  <si>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</si>
  <si>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</si>
  <si>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</si>
  <si>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</si>
  <si>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</si>
  <si>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</si>
  <si>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</si>
  <si>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</si>
  <si>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</si>
  <si>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</si>
  <si>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</si>
  <si>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</si>
  <si>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</si>
  <si>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</si>
  <si>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</si>
  <si>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</si>
  <si>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</si>
  <si>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</si>
  <si>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</si>
  <si>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</si>
  <si>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</si>
  <si>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</si>
  <si>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</si>
  <si>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</si>
  <si>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</si>
  <si>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</si>
  <si>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</si>
  <si>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</si>
  <si>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</si>
  <si>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</si>
  <si>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</si>
  <si>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</si>
  <si>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</si>
  <si>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</si>
  <si>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</si>
  <si>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</si>
  <si>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</si>
  <si>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</si>
  <si>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</si>
  <si>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</si>
  <si>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</si>
  <si>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</si>
  <si>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</si>
  <si>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</si>
  <si>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</si>
  <si>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</si>
  <si>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</si>
  <si>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</si>
  <si>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</si>
  <si>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</si>
  <si>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</si>
  <si>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</si>
  <si>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</si>
  <si>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</si>
  <si>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</si>
  <si>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</si>
  <si>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</si>
  <si>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</si>
  <si>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</si>
  <si>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</si>
  <si>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</si>
  <si>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</si>
  <si>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</si>
  <si>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</si>
  <si>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</si>
  <si>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</si>
  <si>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</si>
  <si>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</si>
  <si>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</si>
  <si>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</si>
  <si>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</si>
  <si>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</si>
  <si>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</si>
  <si>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</si>
  <si>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</si>
  <si>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</si>
  <si>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</si>
  <si>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</si>
  <si>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</si>
  <si>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</si>
  <si>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</si>
  <si>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</si>
  <si>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</si>
  <si>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</si>
  <si>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</si>
  <si>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</si>
  <si>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</si>
  <si>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</si>
  <si>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</si>
  <si>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</si>
  <si>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</si>
  <si>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</si>
  <si>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</si>
  <si>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</si>
  <si>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</si>
  <si>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</si>
  <si>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</si>
  <si>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</si>
  <si>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</si>
  <si>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</si>
  <si>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</si>
  <si>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</si>
  <si>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</si>
  <si>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</si>
  <si>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</si>
  <si>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</si>
  <si>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</si>
  <si>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</si>
  <si>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</si>
  <si>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</si>
  <si>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</si>
  <si>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</si>
  <si>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</si>
  <si>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</si>
  <si>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</si>
  <si>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</si>
  <si>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</si>
  <si>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</si>
  <si>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</si>
  <si>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</si>
  <si>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</si>
  <si>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</si>
  <si>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</si>
  <si>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</si>
  <si>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</si>
  <si>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</si>
  <si>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</si>
  <si>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</si>
  <si>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</si>
  <si>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</si>
  <si>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</si>
  <si>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</si>
  <si>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</si>
  <si>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</si>
  <si>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</si>
  <si>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</si>
  <si>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</si>
  <si>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</si>
  <si>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</si>
  <si>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</si>
  <si>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</si>
  <si>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</si>
  <si>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</si>
  <si>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</si>
  <si>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</si>
  <si>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</si>
  <si>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</si>
  <si>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</si>
  <si>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</si>
  <si>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</si>
  <si>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</si>
  <si>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</si>
  <si>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</si>
  <si>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</si>
  <si>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</si>
  <si>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</si>
  <si>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</si>
  <si>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</si>
  <si>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</si>
  <si>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</si>
  <si>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</si>
  <si>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</si>
  <si>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</si>
  <si>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</si>
  <si>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</si>
  <si>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</si>
  <si>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</si>
  <si>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</si>
  <si>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</si>
  <si>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</si>
  <si>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</si>
  <si>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</si>
  <si>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</si>
  <si>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</si>
  <si>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</si>
  <si>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</si>
  <si>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</si>
  <si>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</si>
  <si>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</si>
  <si>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</si>
  <si>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</si>
  <si>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</si>
  <si>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</si>
  <si>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</si>
  <si>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</si>
  <si>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</si>
  <si>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</si>
  <si>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</si>
  <si>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</si>
  <si>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</si>
  <si>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</si>
  <si>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</si>
  <si>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</si>
  <si>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</si>
  <si>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</si>
  <si>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</si>
  <si>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</si>
  <si>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</si>
  <si>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</si>
  <si>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</si>
  <si>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</si>
  <si>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</si>
  <si>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</si>
  <si>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</si>
  <si>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</si>
  <si>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</si>
  <si>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</si>
  <si>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</si>
  <si>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</si>
  <si>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</si>
  <si>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</si>
  <si>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</si>
  <si>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</si>
  <si>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</si>
  <si>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</si>
  <si>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</si>
  <si>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</si>
  <si>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</si>
  <si>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</si>
  <si>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</si>
  <si>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</si>
  <si>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</si>
  <si>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</si>
  <si>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</si>
  <si>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</si>
  <si>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</si>
  <si>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</si>
  <si>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</si>
  <si>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</si>
  <si>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</si>
  <si>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</si>
  <si>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</si>
  <si>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</si>
  <si>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</si>
  <si>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</si>
  <si>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</si>
  <si>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</si>
  <si>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</si>
  <si>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</si>
  <si>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</si>
  <si>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</si>
  <si>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</si>
  <si>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</si>
  <si>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</si>
  <si>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</si>
  <si>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</si>
  <si>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</si>
  <si>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</si>
  <si>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</si>
  <si>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</si>
  <si>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</si>
  <si>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</si>
  <si>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</si>
  <si>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</si>
  <si>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</si>
  <si>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</si>
  <si>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</si>
  <si>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</si>
  <si>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</si>
  <si>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</si>
  <si>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</si>
  <si>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</si>
  <si>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</si>
  <si>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</si>
  <si>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</si>
  <si>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</si>
  <si>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</si>
  <si>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</si>
  <si>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</si>
  <si>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</si>
  <si>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</si>
  <si>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</si>
  <si>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</si>
  <si>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</si>
  <si>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</si>
  <si>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</si>
  <si>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</si>
  <si>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</si>
  <si>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</si>
  <si>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</si>
  <si>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</si>
  <si>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</si>
  <si>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</si>
  <si>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</si>
  <si>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</si>
  <si>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</si>
  <si>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</si>
  <si>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</si>
  <si>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</si>
  <si>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</si>
  <si>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</si>
  <si>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</si>
  <si>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</si>
  <si>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</si>
  <si>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</si>
  <si>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</si>
  <si>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</si>
  <si>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</si>
  <si>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</si>
  <si>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</si>
  <si>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</si>
  <si>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</si>
  <si>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</si>
  <si>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</si>
  <si>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</si>
  <si>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</si>
  <si>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</si>
  <si>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</si>
  <si>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</si>
  <si>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</si>
  <si>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</si>
  <si>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</si>
  <si>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</si>
  <si>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</si>
  <si>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</si>
  <si>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</si>
  <si>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</si>
  <si>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</si>
  <si>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</si>
  <si>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</si>
  <si>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</si>
  <si>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</si>
  <si>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</si>
  <si>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</si>
  <si>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</si>
  <si>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</si>
  <si>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</si>
  <si>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</si>
  <si>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</si>
  <si>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</si>
  <si>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</si>
  <si>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</si>
  <si>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</si>
  <si>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</si>
  <si>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</si>
  <si>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</si>
  <si>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</si>
  <si>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</si>
  <si>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</si>
  <si>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</si>
  <si>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</si>
  <si>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</si>
  <si>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</si>
  <si>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</si>
  <si>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</si>
  <si>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</si>
  <si>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</si>
  <si>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</si>
  <si>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</si>
  <si>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</si>
  <si>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</si>
  <si>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</si>
  <si>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</si>
  <si>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</si>
  <si>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</si>
  <si>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</si>
  <si>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</si>
  <si>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</si>
  <si>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</si>
  <si>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</si>
  <si>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</si>
  <si>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</si>
  <si>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</si>
  <si>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</si>
  <si>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</si>
  <si>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</si>
  <si>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</si>
  <si>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</si>
  <si>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</si>
  <si>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</si>
  <si>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</si>
  <si>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</si>
  <si>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</si>
  <si>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</si>
  <si>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</si>
  <si>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</si>
  <si>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</si>
  <si>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</si>
  <si>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</si>
  <si>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</si>
  <si>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</si>
  <si>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</si>
  <si>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</si>
  <si>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</si>
  <si>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</si>
  <si>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</si>
  <si>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</si>
  <si>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</si>
  <si>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</si>
  <si>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</si>
  <si>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</si>
  <si>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</si>
  <si>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</si>
  <si>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</si>
  <si>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</si>
  <si>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</si>
  <si>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</si>
  <si>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</si>
  <si>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</si>
  <si>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</si>
  <si>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</si>
  <si>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</si>
  <si>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</si>
  <si>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</si>
  <si>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</si>
  <si>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</si>
  <si>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</si>
  <si>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</si>
  <si>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</si>
  <si>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</si>
  <si>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</si>
  <si>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</si>
  <si>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</si>
  <si>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</si>
  <si>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</si>
  <si>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</si>
  <si>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</si>
  <si>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</si>
  <si>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</si>
  <si>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</si>
  <si>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</si>
  <si>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</si>
  <si>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</si>
  <si>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</si>
  <si>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</si>
  <si>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</si>
  <si>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</si>
  <si>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</si>
  <si>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</si>
  <si>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</si>
  <si>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</si>
  <si>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</si>
  <si>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</si>
  <si>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</si>
  <si>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</si>
  <si>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</si>
  <si>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</si>
  <si>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</si>
  <si>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</si>
  <si>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</si>
  <si>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</si>
  <si>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</si>
  <si>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</si>
  <si>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</si>
  <si>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</si>
  <si>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</si>
  <si>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</si>
  <si>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</si>
  <si>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</si>
  <si>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</si>
  <si>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</si>
  <si>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</si>
  <si>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</si>
  <si>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</si>
  <si>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</si>
  <si>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</si>
  <si>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</si>
  <si>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</si>
  <si>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</si>
  <si>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</si>
  <si>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</si>
  <si>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</si>
  <si>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</si>
  <si>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</si>
  <si>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</si>
  <si>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</si>
  <si>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</si>
  <si>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</si>
  <si>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</si>
  <si>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</si>
  <si>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</si>
  <si>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</si>
  <si>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</si>
  <si>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</si>
  <si>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</si>
  <si>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</si>
  <si>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</si>
  <si>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</si>
  <si>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</si>
  <si>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</si>
  <si>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</si>
  <si>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</si>
  <si>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</si>
  <si>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</si>
  <si>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</si>
  <si>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</si>
  <si>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</si>
  <si>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</si>
  <si>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</si>
  <si>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</si>
  <si>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</si>
  <si>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</si>
  <si>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</si>
  <si>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</si>
  <si>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</si>
  <si>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</si>
  <si>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</si>
  <si>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</si>
  <si>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</si>
  <si>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</si>
  <si>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</si>
  <si>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</si>
  <si>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</si>
  <si>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</si>
  <si>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</si>
  <si>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</si>
  <si>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</si>
  <si>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</si>
  <si>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</si>
  <si>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</si>
  <si>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</si>
  <si>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</si>
  <si>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</si>
  <si>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</si>
  <si>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</si>
  <si>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</si>
  <si>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</si>
  <si>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</si>
  <si>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</si>
  <si>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</si>
  <si>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</si>
  <si>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</si>
  <si>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</si>
  <si>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</si>
  <si>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</si>
  <si>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</si>
  <si>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</si>
  <si>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</si>
  <si>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</si>
  <si>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</si>
  <si>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</si>
  <si>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</si>
  <si>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</si>
  <si>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</si>
  <si>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</si>
  <si>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</si>
  <si>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</si>
  <si>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</si>
  <si>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</si>
  <si>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</si>
  <si>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</si>
  <si>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</si>
  <si>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</si>
  <si>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</si>
  <si>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</si>
  <si>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</si>
  <si>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</si>
  <si>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</si>
  <si>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</si>
  <si>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</si>
  <si>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</si>
  <si>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</si>
  <si>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</si>
  <si>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</si>
  <si>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</si>
  <si>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</si>
  <si>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</si>
  <si>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</si>
  <si>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</si>
  <si>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</si>
  <si>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</si>
  <si>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</si>
  <si>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</si>
  <si>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</si>
  <si>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</si>
  <si>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</si>
  <si>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</si>
  <si>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</si>
  <si>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</si>
  <si>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</si>
  <si>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</si>
  <si>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</si>
  <si>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</si>
  <si>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</si>
  <si>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</si>
  <si>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</si>
  <si>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</si>
  <si>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</si>
  <si>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</si>
  <si>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</si>
  <si>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</si>
  <si>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</si>
  <si>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</si>
  <si>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</si>
  <si>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</si>
  <si>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</si>
  <si>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</si>
  <si>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</si>
  <si>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</si>
  <si>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</si>
  <si>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</si>
  <si>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</si>
  <si>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</si>
  <si>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</si>
  <si>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</si>
  <si>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</si>
  <si>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</si>
  <si>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</si>
  <si>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</si>
  <si>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</si>
  <si>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</si>
  <si>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</si>
  <si>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</si>
  <si>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</si>
  <si>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</si>
  <si>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</si>
  <si>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</si>
  <si>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</si>
  <si>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</si>
  <si>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</si>
  <si>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</si>
  <si>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</si>
  <si>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</si>
  <si>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</si>
  <si>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</si>
  <si>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</si>
  <si>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</si>
  <si>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</si>
  <si>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</si>
  <si>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</si>
  <si>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</si>
  <si>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</si>
  <si>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</si>
  <si>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</si>
  <si>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</si>
  <si>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</si>
  <si>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</si>
  <si>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</si>
  <si>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</si>
  <si>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</si>
  <si>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</si>
  <si>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</si>
  <si>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</si>
  <si>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</si>
  <si>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</si>
  <si>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</si>
  <si>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</si>
  <si>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</si>
  <si>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</si>
  <si>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</si>
  <si>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</si>
  <si>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</si>
  <si>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</si>
  <si>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</si>
  <si>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</si>
  <si>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</si>
  <si>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</si>
  <si>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</si>
  <si>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</si>
  <si>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</si>
  <si>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</si>
  <si>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</si>
  <si>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</si>
  <si>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</si>
  <si>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</si>
  <si>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</si>
  <si>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</si>
  <si>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</si>
  <si>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</si>
  <si>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</si>
  <si>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</si>
  <si>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</si>
  <si>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</si>
  <si>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</si>
  <si>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</si>
  <si>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</si>
  <si>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</si>
  <si>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</si>
  <si>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</si>
  <si>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</si>
  <si>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</si>
  <si>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</si>
  <si>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</si>
  <si>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</si>
  <si>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</si>
  <si>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</si>
  <si>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</si>
  <si>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</si>
  <si>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</si>
  <si>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</si>
  <si>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</si>
  <si>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</si>
  <si>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</si>
  <si>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</si>
  <si>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</si>
  <si>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</si>
  <si>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</si>
  <si>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</si>
  <si>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</si>
  <si>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</si>
  <si>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</si>
  <si>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</si>
  <si>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</si>
  <si>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</si>
  <si>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</si>
  <si>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</si>
  <si>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</si>
  <si>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</si>
  <si>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</si>
  <si>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</si>
  <si>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</si>
  <si>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</si>
  <si>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</si>
  <si>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</si>
  <si>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</si>
  <si>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</si>
  <si>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</si>
  <si>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</si>
  <si>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</si>
  <si>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</si>
  <si>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</si>
  <si>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</si>
  <si>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</si>
  <si>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</si>
  <si>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</si>
  <si>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</si>
  <si>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</si>
  <si>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</si>
  <si>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</si>
  <si>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</si>
  <si>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</si>
  <si>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</si>
  <si>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</si>
  <si>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</si>
  <si>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</si>
  <si>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</si>
  <si>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</si>
  <si>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</si>
  <si>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</si>
  <si>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</si>
  <si>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</si>
  <si>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</si>
  <si>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</si>
  <si>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</si>
  <si>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</si>
  <si>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</si>
  <si>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</si>
  <si>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</si>
  <si>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</si>
  <si>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</si>
  <si>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</si>
  <si>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</si>
  <si>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</si>
  <si>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</si>
  <si>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</si>
  <si>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</si>
  <si>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</si>
  <si>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</si>
  <si>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</si>
  <si>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</si>
  <si>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</si>
  <si>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</si>
  <si>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</si>
  <si>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</si>
  <si>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</si>
  <si>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</si>
  <si>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</si>
  <si>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</si>
  <si>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</si>
  <si>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</si>
  <si>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</si>
  <si>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</si>
  <si>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</si>
  <si>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</si>
  <si>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</si>
  <si>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</si>
  <si>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</si>
  <si>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</si>
  <si>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</si>
  <si>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</si>
  <si>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</si>
  <si>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</si>
  <si>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</si>
  <si>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</si>
  <si>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</si>
  <si>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</si>
  <si>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</si>
  <si>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</si>
  <si>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</si>
  <si>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</si>
  <si>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</si>
  <si>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</si>
  <si>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</si>
  <si>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</si>
  <si>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</si>
  <si>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</si>
  <si>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</si>
  <si>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</si>
  <si>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</si>
  <si>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</si>
  <si>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</si>
  <si>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</si>
  <si>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</si>
  <si>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</si>
  <si>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</si>
  <si>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</si>
  <si>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</si>
  <si>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</si>
  <si>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</si>
  <si>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</si>
  <si>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</si>
  <si>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</si>
  <si>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</si>
  <si>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</si>
  <si>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</si>
  <si>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</si>
  <si>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</si>
  <si>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</si>
  <si>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</si>
  <si>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</si>
  <si>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</si>
  <si>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</si>
  <si>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</si>
  <si>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</si>
  <si>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</si>
  <si>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</si>
  <si>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</si>
  <si>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</si>
  <si>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</si>
  <si>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</si>
  <si>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</si>
  <si>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</si>
  <si>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</si>
  <si>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</si>
  <si>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</si>
  <si>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</si>
  <si>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</si>
  <si>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</si>
  <si>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</si>
  <si>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</si>
  <si>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</si>
  <si>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</si>
  <si>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</si>
  <si>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</si>
  <si>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</si>
  <si>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</si>
  <si>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</si>
  <si>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</si>
  <si>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</si>
  <si>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</si>
  <si>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</si>
  <si>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</si>
  <si>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</si>
  <si>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</si>
  <si>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</si>
  <si>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</si>
  <si>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</si>
  <si>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</si>
  <si>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</si>
  <si>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</si>
  <si>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</si>
  <si>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</si>
  <si>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</si>
  <si>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</si>
  <si>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</si>
  <si>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</si>
  <si>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</si>
  <si>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</si>
  <si>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</si>
  <si>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</si>
  <si>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</si>
  <si>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</si>
  <si>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</si>
  <si>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</si>
  <si>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</si>
  <si>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</si>
  <si>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</si>
  <si>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</si>
  <si>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</si>
  <si>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</si>
  <si>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</si>
  <si>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</si>
  <si>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</si>
  <si>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</si>
  <si>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</si>
  <si>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</si>
  <si>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</si>
  <si>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</si>
  <si>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</si>
  <si>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</si>
  <si>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</si>
  <si>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</si>
  <si>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</si>
  <si>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</si>
  <si>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</si>
  <si>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</si>
  <si>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</si>
  <si>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</si>
  <si>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</si>
  <si>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</si>
  <si>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</si>
  <si>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</si>
  <si>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</si>
  <si>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</si>
  <si>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</si>
  <si>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</si>
  <si>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</si>
  <si>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</si>
  <si>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</si>
  <si>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</si>
  <si>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</si>
  <si>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</si>
  <si>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</si>
  <si>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</si>
  <si>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</si>
  <si>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</si>
  <si>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</si>
  <si>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</si>
  <si>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</si>
  <si>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</si>
  <si>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</si>
  <si>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</si>
  <si>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</si>
  <si>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</si>
  <si>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</si>
  <si>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</si>
  <si>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</si>
  <si>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</si>
  <si>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</si>
  <si>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</si>
  <si>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</si>
  <si>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</si>
  <si>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</si>
  <si>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</si>
  <si>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</si>
  <si>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</si>
  <si>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</si>
  <si>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</si>
  <si>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</si>
  <si>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</si>
  <si>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</si>
  <si>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</si>
  <si>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</si>
  <si>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</si>
  <si>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</si>
  <si>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</si>
  <si>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</si>
  <si>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</si>
  <si>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</si>
  <si>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</si>
  <si>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</si>
  <si>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</si>
  <si>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</si>
  <si>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</si>
  <si>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</si>
  <si>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</si>
  <si>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</si>
  <si>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</si>
  <si>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</si>
  <si>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</si>
  <si>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</si>
  <si>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</si>
  <si>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</si>
  <si>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</si>
  <si>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</si>
  <si>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</si>
  <si>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</si>
  <si>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</si>
  <si>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</si>
  <si>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</si>
  <si>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</si>
  <si>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</si>
  <si>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</si>
  <si>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</si>
  <si>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</si>
  <si>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</si>
  <si>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</si>
  <si>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</si>
  <si>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</si>
  <si>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</si>
  <si>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</si>
  <si>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</si>
  <si>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</si>
  <si>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</si>
  <si>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</si>
  <si>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</si>
  <si>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</si>
  <si>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</si>
  <si>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</si>
  <si>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</si>
  <si>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</si>
  <si>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</si>
  <si>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</si>
  <si>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</si>
  <si>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</si>
  <si>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</si>
  <si>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</si>
  <si>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</si>
  <si>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</si>
  <si>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</si>
  <si>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</si>
  <si>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</si>
  <si>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</si>
  <si>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</si>
  <si>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</si>
  <si>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</si>
  <si>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</si>
  <si>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</si>
  <si>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</si>
  <si>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</si>
  <si>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</si>
  <si>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</si>
  <si>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</si>
  <si>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</si>
  <si>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</si>
  <si>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</si>
  <si>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</si>
  <si>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</si>
  <si>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</si>
  <si>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</si>
  <si>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</si>
  <si>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</si>
  <si>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</si>
  <si>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</si>
  <si>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</si>
  <si>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</si>
  <si>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</si>
  <si>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</si>
  <si>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</si>
  <si>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</si>
  <si>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</si>
  <si>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</si>
  <si>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</si>
  <si>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</si>
  <si>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</si>
  <si>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</si>
  <si>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</si>
  <si>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</si>
  <si>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</si>
  <si>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</si>
  <si>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</si>
  <si>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</si>
  <si>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</si>
  <si>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</si>
  <si>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</si>
  <si>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</si>
  <si>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</si>
  <si>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</si>
  <si>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</si>
  <si>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</si>
  <si>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</si>
  <si>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</si>
  <si>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</si>
  <si>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</si>
  <si>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</si>
  <si>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</si>
  <si>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</si>
  <si>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</si>
  <si>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</si>
  <si>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</si>
  <si>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</si>
  <si>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</si>
  <si>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</si>
  <si>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</si>
  <si>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</si>
  <si>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</si>
  <si>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</si>
  <si>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</si>
  <si>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</si>
  <si>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</si>
  <si>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</si>
  <si>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</si>
  <si>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</si>
  <si>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</si>
  <si>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</si>
  <si>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</si>
  <si>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</si>
  <si>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</si>
  <si>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</si>
  <si>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</si>
  <si>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</si>
  <si>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</si>
  <si>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</si>
  <si>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</si>
  <si>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</si>
  <si>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</si>
  <si>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</si>
  <si>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</si>
  <si>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</si>
  <si>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</si>
  <si>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</si>
  <si>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</si>
  <si>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</si>
  <si>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</si>
  <si>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</si>
  <si>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</si>
  <si>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</si>
  <si>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</si>
  <si>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</si>
  <si>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</si>
  <si>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</si>
  <si>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</si>
  <si>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</si>
  <si>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</si>
  <si>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</si>
  <si>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</si>
  <si>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</si>
  <si>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</si>
  <si>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</si>
  <si>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</si>
  <si>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</si>
  <si>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</si>
  <si>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</si>
  <si>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</si>
  <si>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</si>
  <si>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</si>
  <si>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</si>
  <si>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</si>
  <si>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</si>
  <si>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</si>
  <si>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</si>
  <si>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</si>
  <si>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</si>
  <si>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</si>
  <si>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</si>
  <si>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</si>
  <si>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</si>
  <si>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</si>
  <si>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</si>
  <si>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</si>
  <si>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</si>
  <si>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</si>
  <si>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</si>
  <si>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</si>
  <si>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</si>
  <si>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</si>
  <si>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</si>
  <si>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</si>
  <si>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</si>
  <si>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</si>
  <si>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</si>
  <si>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</si>
  <si>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</si>
  <si>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</si>
  <si>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</si>
  <si>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</si>
  <si>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</si>
  <si>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</si>
  <si>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</si>
  <si>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</si>
  <si>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</si>
  <si>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</si>
  <si>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</si>
  <si>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</si>
  <si>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</si>
  <si>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</si>
  <si>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</si>
  <si>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</si>
  <si>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</si>
  <si>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</si>
  <si>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</si>
  <si>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</si>
  <si>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</si>
  <si>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</si>
  <si>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</si>
  <si>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</si>
  <si>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</si>
  <si>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</si>
  <si>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</si>
  <si>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</si>
  <si>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</si>
  <si>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</si>
  <si>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</si>
  <si>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</si>
  <si>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</si>
  <si>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</si>
  <si>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</si>
  <si>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</si>
  <si>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</si>
  <si>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</si>
  <si>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</si>
  <si>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</si>
  <si>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</si>
  <si>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</si>
  <si>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</si>
  <si>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</si>
  <si>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</si>
  <si>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</si>
  <si>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</si>
  <si>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</si>
  <si>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</si>
  <si>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</si>
  <si>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</si>
  <si>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</si>
  <si>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</si>
  <si>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</si>
  <si>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</si>
  <si>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</si>
  <si>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</si>
  <si>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</si>
  <si>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</si>
  <si>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</si>
  <si>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</si>
  <si>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</si>
  <si>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</si>
  <si>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</si>
  <si>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</si>
  <si>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</si>
  <si>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</si>
  <si>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</si>
  <si>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</si>
  <si>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</si>
  <si>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</si>
  <si>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</si>
  <si>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</si>
  <si>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</si>
  <si>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</si>
  <si>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</si>
  <si>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</si>
  <si>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</si>
  <si>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</si>
  <si>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</si>
  <si>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</si>
  <si>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</si>
  <si>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</si>
  <si>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</si>
  <si>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</si>
  <si>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</si>
  <si>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</si>
  <si>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</si>
  <si>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</si>
  <si>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</si>
  <si>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</si>
  <si>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</si>
  <si>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</si>
  <si>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</si>
  <si>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</si>
  <si>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</si>
  <si>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</si>
  <si>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</si>
  <si>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</si>
  <si>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</si>
  <si>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</si>
  <si>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</si>
  <si>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</si>
  <si>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</si>
  <si>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</si>
  <si>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</si>
  <si>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</si>
  <si>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</si>
  <si>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</si>
  <si>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</si>
  <si>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</si>
  <si>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</si>
  <si>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</si>
  <si>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</si>
  <si>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</si>
  <si>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</si>
  <si>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</si>
  <si>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</si>
  <si>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</si>
  <si>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</si>
  <si>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</si>
  <si>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</si>
  <si>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</si>
  <si>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</si>
  <si>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</si>
  <si>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</si>
  <si>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</si>
  <si>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</si>
  <si>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</si>
  <si>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</si>
  <si>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</si>
  <si>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</si>
  <si>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</si>
  <si>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</si>
  <si>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</si>
  <si>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</si>
  <si>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</si>
  <si>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</si>
  <si>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</si>
  <si>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</si>
  <si>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</si>
  <si>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</si>
  <si>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</si>
  <si>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</si>
  <si>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</si>
  <si>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</si>
  <si>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</si>
  <si>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</si>
  <si>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</si>
  <si>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</si>
  <si>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</si>
  <si>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</si>
  <si>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</si>
  <si>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</si>
  <si>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</si>
  <si>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</si>
  <si>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</si>
  <si>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</si>
  <si>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</si>
  <si>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</si>
  <si>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</si>
  <si>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</si>
  <si>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</si>
  <si>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</si>
  <si>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</si>
  <si>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</si>
  <si>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</si>
  <si>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</si>
  <si>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</si>
  <si>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</si>
  <si>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</si>
  <si>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</si>
  <si>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</si>
  <si>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</si>
  <si>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</si>
  <si>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</si>
  <si>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</si>
  <si>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</si>
  <si>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</si>
  <si>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</si>
  <si>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</si>
  <si>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</si>
  <si>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</si>
  <si>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</si>
  <si>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</si>
  <si>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</si>
  <si>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</si>
  <si>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</si>
  <si>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</si>
  <si>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</si>
  <si>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</si>
  <si>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</si>
  <si>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</si>
  <si>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</si>
  <si>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</si>
  <si>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</si>
  <si>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</si>
  <si>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</si>
  <si>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</si>
  <si>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</si>
  <si>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</si>
  <si>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</si>
  <si>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</si>
  <si>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</si>
  <si>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</si>
  <si>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</si>
  <si>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</si>
  <si>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</si>
  <si>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</si>
  <si>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</si>
  <si>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</si>
  <si>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</si>
  <si>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</si>
  <si>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</si>
  <si>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</si>
  <si>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</si>
  <si>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</si>
  <si>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</si>
  <si>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</si>
  <si>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</si>
  <si>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</si>
  <si>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</si>
  <si>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</si>
  <si>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</si>
  <si>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</si>
  <si>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</si>
  <si>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</si>
  <si>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</si>
  <si>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</si>
  <si>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</si>
  <si>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</si>
  <si>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</si>
  <si>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</si>
  <si>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</si>
  <si>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</si>
  <si>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</si>
  <si>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</si>
  <si>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</si>
  <si>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</si>
  <si>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</si>
  <si>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</si>
  <si>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</si>
  <si>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</si>
  <si>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</si>
  <si>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</si>
  <si>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</si>
  <si>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</si>
  <si>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</si>
  <si>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</si>
  <si>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</si>
  <si>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</si>
  <si>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</si>
  <si>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</si>
  <si>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</si>
  <si>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</si>
  <si>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</si>
  <si>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</si>
  <si>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</si>
  <si>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</si>
  <si>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</si>
  <si>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</si>
  <si>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</si>
  <si>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</si>
  <si>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</si>
  <si>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</si>
  <si>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</si>
  <si>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</si>
  <si>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</si>
  <si>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</si>
  <si>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</si>
  <si>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</si>
  <si>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</si>
  <si>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</si>
  <si>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</si>
  <si>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</si>
  <si>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</si>
  <si>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</si>
  <si>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</si>
  <si>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</si>
  <si>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</si>
  <si>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</si>
  <si>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</si>
  <si>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</si>
  <si>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</si>
  <si>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</si>
  <si>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</si>
  <si>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</si>
  <si>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</si>
  <si>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</si>
  <si>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</si>
  <si>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</si>
  <si>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</si>
  <si>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</si>
  <si>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</si>
  <si>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</si>
  <si>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</si>
  <si>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</si>
  <si>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</si>
  <si>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</si>
  <si>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</si>
  <si>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</si>
  <si>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</si>
  <si>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</si>
  <si>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</si>
  <si>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</si>
  <si>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</si>
  <si>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</si>
  <si>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</si>
  <si>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</si>
  <si>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</si>
  <si>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</si>
  <si>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</si>
  <si>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</si>
  <si>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</si>
  <si>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</si>
  <si>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</si>
  <si>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</si>
  <si>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</si>
  <si>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</si>
  <si>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</si>
  <si>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</si>
  <si>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</si>
  <si>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</si>
  <si>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</si>
  <si>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</si>
  <si>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</si>
  <si>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</si>
  <si>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</si>
  <si>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</si>
  <si>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</si>
  <si>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</si>
  <si>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</si>
  <si>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</si>
  <si>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</si>
  <si>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</si>
  <si>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</si>
  <si>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</si>
  <si>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</si>
  <si>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</si>
  <si>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</si>
  <si>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</si>
  <si>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</si>
  <si>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</si>
  <si>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</si>
  <si>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</si>
  <si>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</si>
  <si>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</si>
  <si>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</si>
  <si>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</si>
  <si>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</si>
  <si>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</si>
  <si>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</si>
  <si>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</si>
  <si>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</si>
  <si>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</si>
  <si>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</si>
  <si>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</si>
  <si>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</si>
  <si>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</si>
  <si>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</si>
  <si>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</si>
  <si>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</si>
  <si>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</si>
  <si>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</si>
  <si>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</si>
  <si>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</si>
  <si>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</si>
  <si>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</si>
  <si>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</si>
  <si>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</si>
  <si>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</si>
  <si>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</si>
  <si>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</si>
  <si>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</si>
  <si>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</si>
  <si>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</si>
  <si>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</si>
  <si>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</si>
  <si>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</si>
  <si>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</si>
  <si>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</si>
  <si>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</si>
  <si>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</si>
  <si>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</si>
  <si>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</si>
  <si>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</si>
  <si>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</si>
  <si>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</si>
  <si>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</si>
  <si>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</si>
  <si>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</si>
  <si>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</si>
  <si>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</si>
  <si>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</si>
  <si>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</si>
  <si>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</si>
  <si>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</si>
  <si>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</si>
  <si>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</si>
  <si>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</si>
  <si>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</si>
  <si>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</si>
  <si>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</si>
  <si>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</si>
  <si>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</si>
  <si>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</si>
  <si>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</si>
  <si>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</si>
  <si>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</si>
  <si>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</si>
  <si>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</si>
  <si>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</si>
  <si>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</si>
  <si>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</si>
  <si>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</si>
  <si>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</si>
  <si>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</si>
  <si>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</si>
  <si>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</si>
  <si>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</si>
  <si>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</si>
  <si>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</si>
  <si>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</si>
  <si>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</si>
  <si>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</si>
  <si>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</si>
  <si>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</si>
  <si>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</si>
  <si>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</si>
  <si>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</si>
  <si>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</si>
  <si>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</si>
  <si>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</si>
  <si>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</si>
  <si>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</si>
  <si>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</si>
  <si>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</si>
  <si>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</si>
  <si>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</si>
  <si>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</si>
  <si>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</si>
  <si>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</si>
  <si>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</si>
  <si>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</si>
  <si>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</si>
  <si>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</si>
  <si>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</si>
  <si>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</si>
  <si>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</si>
  <si>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</si>
  <si>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</si>
  <si>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</si>
  <si>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</si>
  <si>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</si>
  <si>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</si>
  <si>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</si>
  <si>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</si>
  <si>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</si>
  <si>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</si>
  <si>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</si>
  <si>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</si>
  <si>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</si>
  <si>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</si>
  <si>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</si>
  <si>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</si>
  <si>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</si>
  <si>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</si>
  <si>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</si>
  <si>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</si>
  <si>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</si>
  <si>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</si>
  <si>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</si>
  <si>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</si>
  <si>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</si>
  <si>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</si>
  <si>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</si>
  <si>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</si>
  <si>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</si>
  <si>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</si>
  <si>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</si>
  <si>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</si>
  <si>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</si>
  <si>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</si>
  <si>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</si>
  <si>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</si>
  <si>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</si>
  <si>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</si>
  <si>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</si>
  <si>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</si>
  <si>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</si>
  <si>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</si>
  <si>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</si>
  <si>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</si>
  <si>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</si>
  <si>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</si>
  <si>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</si>
  <si>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</si>
  <si>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</si>
  <si>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</si>
  <si>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</si>
  <si>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</si>
  <si>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</si>
  <si>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</si>
  <si>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</si>
  <si>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</si>
  <si>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</si>
  <si>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</si>
  <si>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</si>
  <si>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</si>
  <si>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</si>
  <si>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</si>
  <si>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</si>
  <si>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</si>
  <si>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</si>
  <si>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</si>
  <si>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</si>
  <si>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</si>
  <si>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</si>
  <si>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</si>
  <si>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</si>
  <si>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</si>
  <si>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</si>
  <si>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</si>
  <si>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</si>
  <si>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</si>
  <si>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</si>
  <si>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</si>
  <si>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</si>
  <si>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</si>
  <si>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</si>
  <si>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</si>
  <si>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</si>
  <si>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</si>
  <si>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</si>
  <si>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</si>
  <si>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</si>
  <si>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</si>
  <si>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</si>
  <si>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</si>
  <si>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</si>
  <si>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</si>
  <si>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</si>
  <si>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</si>
  <si>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</si>
  <si>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</si>
  <si>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</si>
  <si>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</si>
  <si>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</si>
  <si>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</si>
  <si>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</si>
  <si>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</si>
  <si>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</si>
  <si>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</si>
  <si>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</si>
  <si>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</si>
  <si>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</si>
  <si>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</si>
  <si>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</si>
  <si>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</si>
  <si>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</si>
  <si>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</si>
  <si>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</si>
  <si>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</si>
  <si>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</si>
  <si>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</si>
  <si>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</si>
  <si>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</si>
  <si>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</si>
  <si>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</si>
  <si>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</si>
  <si>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</si>
  <si>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</si>
  <si>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</si>
  <si>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</si>
  <si>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</si>
  <si>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</si>
  <si>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</si>
  <si>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</si>
  <si>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</si>
  <si>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</si>
  <si>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</si>
  <si>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</si>
  <si>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</si>
  <si>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</si>
  <si>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</si>
  <si>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</si>
  <si>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</si>
  <si>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</si>
  <si>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</si>
  <si>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</si>
  <si>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</si>
  <si>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</si>
  <si>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</si>
  <si>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</si>
  <si>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</si>
  <si>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</si>
  <si>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</si>
  <si>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</si>
  <si>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</si>
  <si>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</si>
  <si>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</si>
  <si>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</si>
  <si>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</si>
  <si>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</si>
  <si>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</si>
  <si>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</si>
  <si>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</si>
  <si>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</si>
  <si>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</si>
  <si>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</si>
  <si>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</si>
  <si>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</si>
  <si>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</si>
  <si>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</si>
  <si>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</si>
  <si>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</si>
  <si>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</si>
  <si>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</si>
  <si>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</si>
  <si>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</si>
  <si>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</si>
  <si>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</si>
  <si>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</si>
  <si>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</si>
  <si>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</si>
  <si>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</si>
  <si>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</si>
  <si>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</si>
  <si>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</si>
  <si>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</si>
  <si>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</si>
  <si>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</si>
  <si>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</si>
  <si>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</si>
  <si>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</si>
  <si>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</si>
  <si>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</si>
  <si>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</si>
  <si>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</si>
  <si>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</si>
  <si>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</si>
  <si>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</si>
  <si>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</si>
  <si>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</si>
  <si>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</si>
  <si>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</si>
  <si>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</si>
  <si>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</si>
  <si>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</si>
  <si>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</si>
  <si>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</si>
  <si>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</si>
  <si>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</si>
  <si>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</si>
  <si>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</si>
  <si>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</si>
  <si>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</si>
  <si>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</si>
  <si>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</si>
  <si>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</si>
  <si>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</si>
  <si>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</si>
  <si>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</si>
  <si>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</si>
  <si>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</si>
  <si>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</si>
  <si>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</si>
  <si>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</si>
  <si>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</si>
  <si>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</si>
  <si>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</si>
  <si>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</si>
  <si>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</si>
  <si>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</si>
  <si>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</si>
  <si>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</si>
  <si>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</si>
  <si>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</si>
  <si>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</si>
  <si>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</si>
  <si>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</si>
  <si>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</si>
  <si>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</si>
  <si>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</si>
  <si>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</si>
  <si>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</si>
  <si>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</si>
  <si>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</si>
  <si>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</si>
  <si>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</si>
  <si>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</si>
  <si>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</si>
  <si>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</si>
  <si>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</si>
  <si>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</si>
  <si>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</si>
  <si>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</si>
  <si>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</si>
  <si>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</si>
  <si>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</si>
  <si>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</si>
  <si>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</si>
  <si>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</si>
  <si>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</si>
  <si>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</si>
  <si>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</si>
  <si>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</si>
  <si>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</si>
  <si>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</si>
  <si>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</si>
  <si>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</si>
  <si>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</si>
  <si>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</si>
  <si>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</si>
  <si>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</si>
  <si>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</si>
  <si>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</si>
  <si>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</si>
  <si>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</si>
  <si>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</si>
  <si>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</si>
  <si>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</si>
  <si>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</si>
  <si>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</si>
  <si>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</si>
  <si>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</si>
  <si>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</si>
  <si>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</si>
  <si>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</si>
  <si>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</si>
  <si>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</si>
  <si>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</si>
  <si>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</si>
  <si>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</si>
  <si>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</si>
  <si>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</si>
  <si>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</si>
  <si>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</si>
  <si>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</si>
  <si>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</si>
  <si>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</si>
  <si>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</si>
  <si>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</si>
  <si>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</si>
  <si>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</si>
  <si>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</si>
  <si>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</si>
  <si>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</si>
  <si>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</si>
  <si>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</si>
  <si>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</si>
  <si>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</si>
  <si>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</si>
  <si>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</si>
  <si>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</si>
  <si>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</si>
  <si>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</si>
  <si>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</si>
  <si>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</si>
  <si>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</si>
  <si>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</si>
  <si>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</si>
  <si>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</si>
  <si>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</si>
  <si>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</si>
  <si>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</si>
  <si>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</si>
  <si>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</si>
  <si>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</si>
  <si>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</si>
  <si>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</si>
  <si>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</si>
  <si>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</si>
  <si>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</si>
  <si>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</si>
  <si>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</si>
  <si>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</si>
  <si>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</si>
  <si>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</si>
  <si>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</si>
  <si>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</si>
  <si>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</si>
  <si>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</si>
  <si>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</si>
  <si>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</si>
  <si>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</si>
  <si>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</si>
  <si>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</si>
  <si>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</si>
  <si>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</si>
  <si>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</si>
  <si>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</si>
  <si>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</si>
  <si>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</si>
  <si>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</si>
  <si>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</si>
  <si>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</si>
  <si>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</si>
  <si>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</si>
  <si>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</si>
  <si>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</si>
  <si>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</si>
  <si>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</si>
  <si>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</si>
  <si>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</si>
  <si>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</si>
  <si>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</si>
  <si>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</si>
  <si>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</si>
  <si>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</si>
  <si>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</si>
  <si>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</si>
  <si>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</si>
  <si>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</si>
  <si>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</si>
  <si>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</si>
  <si>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</si>
  <si>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</si>
  <si>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</si>
  <si>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</si>
  <si>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</si>
  <si>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</si>
  <si>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</si>
  <si>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</si>
  <si>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</si>
  <si>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</si>
  <si>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</si>
  <si>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</si>
  <si>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</si>
  <si>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</si>
  <si>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</si>
  <si>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</si>
  <si>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</si>
  <si>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</si>
  <si>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</si>
  <si>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</si>
  <si>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</si>
  <si>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</si>
  <si>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</si>
  <si>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</si>
  <si>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</si>
  <si>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</si>
  <si>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</si>
  <si>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</si>
  <si>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</si>
  <si>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</si>
  <si>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</si>
  <si>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</si>
  <si>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</si>
  <si>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</si>
  <si>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</si>
  <si>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</si>
  <si>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</si>
  <si>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</si>
  <si>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</si>
  <si>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</si>
  <si>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</si>
  <si>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</si>
  <si>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</si>
  <si>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</si>
  <si>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</si>
  <si>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</si>
  <si>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</si>
  <si>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</si>
  <si>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</si>
  <si>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</si>
  <si>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</si>
  <si>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</si>
  <si>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</si>
  <si>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</si>
  <si>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</si>
  <si>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</si>
  <si>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</si>
  <si>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</si>
  <si>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</si>
  <si>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</si>
  <si>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</si>
  <si>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</si>
  <si>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</si>
  <si>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</si>
  <si>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</si>
  <si>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</si>
  <si>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</si>
  <si>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</si>
  <si>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</si>
  <si>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</si>
  <si>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</si>
  <si>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</si>
  <si>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</si>
  <si>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</si>
  <si>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</si>
  <si>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</si>
  <si>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</si>
  <si>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</si>
  <si>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</si>
  <si>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</si>
  <si>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</si>
  <si>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</si>
  <si>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</si>
  <si>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</si>
  <si>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</si>
  <si>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</si>
  <si>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</si>
  <si>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</si>
  <si>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</si>
  <si>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</si>
  <si>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</si>
  <si>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</si>
  <si>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</si>
  <si>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</si>
  <si>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</si>
  <si>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</si>
  <si>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</si>
  <si>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</si>
  <si>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</si>
  <si>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</si>
  <si>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</si>
  <si>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</si>
  <si>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</si>
  <si>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</si>
  <si>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</si>
  <si>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</si>
  <si>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</si>
  <si>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</si>
  <si>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</si>
  <si>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</si>
  <si>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</si>
  <si>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</si>
  <si>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</si>
  <si>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</si>
  <si>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</si>
  <si>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</si>
  <si>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</si>
  <si>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</si>
  <si>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</si>
  <si>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</si>
  <si>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</si>
  <si>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</si>
  <si>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</si>
  <si>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</si>
  <si>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</si>
  <si>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</si>
  <si>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</si>
  <si>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</si>
  <si>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</si>
  <si>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</si>
  <si>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</si>
  <si>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</si>
  <si>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</si>
  <si>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</si>
  <si>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</si>
  <si>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</si>
  <si>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</si>
  <si>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</si>
  <si>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</si>
  <si>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</si>
  <si>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</si>
  <si>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</si>
  <si>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</si>
  <si>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</si>
  <si>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</si>
  <si>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</si>
  <si>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</si>
  <si>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</si>
  <si>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</si>
  <si>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</si>
  <si>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</si>
  <si>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</si>
  <si>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</si>
  <si>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</si>
  <si>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</si>
  <si>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</si>
  <si>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</si>
  <si>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</si>
  <si>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</si>
  <si>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</si>
  <si>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</si>
  <si>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</si>
  <si>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</si>
  <si>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</si>
  <si>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</si>
  <si>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</si>
  <si>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</si>
  <si>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</si>
  <si>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</si>
  <si>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</si>
  <si>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</si>
  <si>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</si>
  <si>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</si>
  <si>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</si>
  <si>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</si>
  <si>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</si>
  <si>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</si>
  <si>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</si>
  <si>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</si>
  <si>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</si>
  <si>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</si>
  <si>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</si>
  <si>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</si>
  <si>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</si>
  <si>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</si>
  <si>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</si>
  <si>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</si>
  <si>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</si>
  <si>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</si>
  <si>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</si>
  <si>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</si>
  <si>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</si>
  <si>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</si>
  <si>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</si>
  <si>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</si>
  <si>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</si>
  <si>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</si>
  <si>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</si>
  <si>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</si>
  <si>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</si>
  <si>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</si>
  <si>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</si>
  <si>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</si>
  <si>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</si>
  <si>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</si>
  <si>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</si>
  <si>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</si>
  <si>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</si>
  <si>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</si>
  <si>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</si>
  <si>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</si>
  <si>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</si>
  <si>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</si>
  <si>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</si>
  <si>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</si>
  <si>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</si>
  <si>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</si>
  <si>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</si>
  <si>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</si>
  <si>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</si>
  <si>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</si>
  <si>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</si>
  <si>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</si>
  <si>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</si>
  <si>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</si>
  <si>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</si>
  <si>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</si>
  <si>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</si>
  <si>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</si>
  <si>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</si>
  <si>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</si>
  <si>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</si>
  <si>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</si>
  <si>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</si>
  <si>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</si>
  <si>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</si>
  <si>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</si>
  <si>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</si>
  <si>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</si>
  <si>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</si>
  <si>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</si>
  <si>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</si>
  <si>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</si>
  <si>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</si>
  <si>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</si>
  <si>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</si>
  <si>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</si>
  <si>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</si>
  <si>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</si>
  <si>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</si>
  <si>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</si>
  <si>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</si>
  <si>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</si>
  <si>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</si>
  <si>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</si>
  <si>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</si>
  <si>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</si>
  <si>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</si>
  <si>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</si>
  <si>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</si>
  <si>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</si>
  <si>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</si>
  <si>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</si>
  <si>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</si>
  <si>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</si>
  <si>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</si>
  <si>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</si>
  <si>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</si>
  <si>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</si>
  <si>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</si>
  <si>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</si>
  <si>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</si>
  <si>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</si>
  <si>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</si>
  <si>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</si>
  <si>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</si>
  <si>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</si>
  <si>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</si>
  <si>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</si>
  <si>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</si>
  <si>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</si>
  <si>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</si>
  <si>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</si>
  <si>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</si>
  <si>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</si>
  <si>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</si>
  <si>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</si>
  <si>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</si>
  <si>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</si>
  <si>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</si>
  <si>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</si>
  <si>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</si>
  <si>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</si>
  <si>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</si>
  <si>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</si>
  <si>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</si>
  <si>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</si>
  <si>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</si>
  <si>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</si>
  <si>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</si>
  <si>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</si>
  <si>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</si>
  <si>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</si>
  <si>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</si>
  <si>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</si>
  <si>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</si>
  <si>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</si>
  <si>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</si>
  <si>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</si>
  <si>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</si>
  <si>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</si>
  <si>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</si>
  <si>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</si>
  <si>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</si>
  <si>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</si>
  <si>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</si>
  <si>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</si>
  <si>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</si>
  <si>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</si>
  <si>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</si>
  <si>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</si>
  <si>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</si>
  <si>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</si>
  <si>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</si>
  <si>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</si>
  <si>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</si>
  <si>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</si>
  <si>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</si>
  <si>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</si>
  <si>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</si>
  <si>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</si>
  <si>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</si>
  <si>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</si>
  <si>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</si>
  <si>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</si>
  <si>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</si>
  <si>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</si>
  <si>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</si>
  <si>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</si>
  <si>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</si>
  <si>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</si>
  <si>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</si>
  <si>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</si>
  <si>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</si>
  <si>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</si>
  <si>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</si>
  <si>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</si>
  <si>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</si>
  <si>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</si>
  <si>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</si>
  <si>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</si>
  <si>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</si>
  <si>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</si>
  <si>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</si>
  <si>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</si>
  <si>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</si>
  <si>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</si>
  <si>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</si>
  <si>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</si>
  <si>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</si>
  <si>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</si>
  <si>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</si>
  <si>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</si>
  <si>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</si>
  <si>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</si>
  <si>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</si>
  <si>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</si>
  <si>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</si>
  <si>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</si>
  <si>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</si>
  <si>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</si>
  <si>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</si>
  <si>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</si>
  <si>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</si>
  <si>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</si>
  <si>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</si>
  <si>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</si>
  <si>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</si>
  <si>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</si>
  <si>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</si>
  <si>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</si>
  <si>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</si>
  <si>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</si>
  <si>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</si>
  <si>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</si>
  <si>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</si>
  <si>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</si>
  <si>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</si>
  <si>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</si>
  <si>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</si>
  <si>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</si>
  <si>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</si>
  <si>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</si>
  <si>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</si>
  <si>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</si>
  <si>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</si>
  <si>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</si>
  <si>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</si>
  <si>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</si>
  <si>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</si>
  <si>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</si>
  <si>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</si>
  <si>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</si>
  <si>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</si>
  <si>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</si>
  <si>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</si>
  <si>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</si>
  <si>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</si>
  <si>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</si>
  <si>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</si>
  <si>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</si>
  <si>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</si>
  <si>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</si>
  <si>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</si>
  <si>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</si>
  <si>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</si>
  <si>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</si>
  <si>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</si>
  <si>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</si>
  <si>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</si>
  <si>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</si>
  <si>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</si>
  <si>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</si>
  <si>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</si>
  <si>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</si>
  <si>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</si>
  <si>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</si>
  <si>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</si>
  <si>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</si>
  <si>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</si>
  <si>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</si>
  <si>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</si>
  <si>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</si>
  <si>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</si>
  <si>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</si>
  <si>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</si>
  <si>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</si>
  <si>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</si>
  <si>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</si>
  <si>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</si>
  <si>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</si>
  <si>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</si>
  <si>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</si>
  <si>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</si>
  <si>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</si>
  <si>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</si>
  <si>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</si>
  <si>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</si>
  <si>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</si>
  <si>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</si>
  <si>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</si>
  <si>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</si>
  <si>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</si>
  <si>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</si>
  <si>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</si>
  <si>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</si>
  <si>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</si>
  <si>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</si>
  <si>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</si>
  <si>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</si>
  <si>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</si>
  <si>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</si>
  <si>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</si>
  <si>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</si>
  <si>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</si>
  <si>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</si>
  <si>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</si>
  <si>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</si>
  <si>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</si>
  <si>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</si>
  <si>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</si>
  <si>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</si>
  <si>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</si>
  <si>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</si>
  <si>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</si>
  <si>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</si>
  <si>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</si>
  <si>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</si>
  <si>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</si>
  <si>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</si>
  <si>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</si>
  <si>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</si>
  <si>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</si>
  <si>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</si>
  <si>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</si>
  <si>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</si>
  <si>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</si>
  <si>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</si>
  <si>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</si>
  <si>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</si>
  <si>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</si>
  <si>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</si>
  <si>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</si>
  <si>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</si>
  <si>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</si>
  <si>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</si>
  <si>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</si>
  <si>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</si>
  <si>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</si>
  <si>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</si>
  <si>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</si>
  <si>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</si>
  <si>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</si>
  <si>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</si>
  <si>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</si>
  <si>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</si>
  <si>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</si>
  <si>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</si>
  <si>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</si>
  <si>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</si>
  <si>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</si>
  <si>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</si>
  <si>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</si>
  <si>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</si>
  <si>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</si>
  <si>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</si>
  <si>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</si>
  <si>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</si>
  <si>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</si>
  <si>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</si>
  <si>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</si>
  <si>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</si>
  <si>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</si>
  <si>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</si>
  <si>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</si>
  <si>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</si>
  <si>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</si>
  <si>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</si>
  <si>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</si>
  <si>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</si>
  <si>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</si>
  <si>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</si>
  <si>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</si>
  <si>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</si>
  <si>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</si>
  <si>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</si>
  <si>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</si>
  <si>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</si>
  <si>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</si>
  <si>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</si>
  <si>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</si>
  <si>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</si>
  <si>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</si>
  <si>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</si>
  <si>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</si>
  <si>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</si>
  <si>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</si>
  <si>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</si>
  <si>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</si>
  <si>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</si>
  <si>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</si>
  <si>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</si>
  <si>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</si>
  <si>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</si>
  <si>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</si>
  <si>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</si>
  <si>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</si>
  <si>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</si>
  <si>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</si>
  <si>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</si>
  <si>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</si>
  <si>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</si>
  <si>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</si>
  <si>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</si>
  <si>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</si>
  <si>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</si>
  <si>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</si>
  <si>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</si>
  <si>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</si>
  <si>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</si>
  <si>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</si>
  <si>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</si>
  <si>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</si>
  <si>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</si>
  <si>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</si>
  <si>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</si>
  <si>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</si>
  <si>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</si>
  <si>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</si>
  <si>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</si>
  <si>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</si>
  <si>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</si>
  <si>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</si>
  <si>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</si>
  <si>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</si>
  <si>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</si>
  <si>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</si>
  <si>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</si>
  <si>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</si>
  <si>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</si>
  <si>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</si>
  <si>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</si>
  <si>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</si>
  <si>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</si>
  <si>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</si>
  <si>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</si>
  <si>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</si>
  <si>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</si>
  <si>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</si>
  <si>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</si>
  <si>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</si>
  <si>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</si>
  <si>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</si>
  <si>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</si>
  <si>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</si>
  <si>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</si>
  <si>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</si>
  <si>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</si>
  <si>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</si>
  <si>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</si>
  <si>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</si>
  <si>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</si>
  <si>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</si>
  <si>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</si>
  <si>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</si>
  <si>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</si>
  <si>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</si>
  <si>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</si>
  <si>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</si>
  <si>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</si>
  <si>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</si>
  <si>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</si>
  <si>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</si>
  <si>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</si>
  <si>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</si>
  <si>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</si>
  <si>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</si>
  <si>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</si>
  <si>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</si>
  <si>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</si>
  <si>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</si>
  <si>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</si>
  <si>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</si>
  <si>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</si>
  <si>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</si>
  <si>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</si>
  <si>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</si>
  <si>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</si>
  <si>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</si>
  <si>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</si>
  <si>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</si>
  <si>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</si>
  <si>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</si>
  <si>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</si>
  <si>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</si>
  <si>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</si>
  <si>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</si>
  <si>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</si>
  <si>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</si>
  <si>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</si>
  <si>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</si>
  <si>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</si>
  <si>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</si>
  <si>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</si>
  <si>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</si>
  <si>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</si>
  <si>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</si>
  <si>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</si>
  <si>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</si>
  <si>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</si>
  <si>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</si>
  <si>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</si>
  <si>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</si>
  <si>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</si>
  <si>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</si>
  <si>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</si>
  <si>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</si>
  <si>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</si>
  <si>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</si>
  <si>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</si>
  <si>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</si>
  <si>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</si>
  <si>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</si>
  <si>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</si>
  <si>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</si>
  <si>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</si>
  <si>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</si>
  <si>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</si>
  <si>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</si>
  <si>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</si>
  <si>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</si>
  <si>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</si>
  <si>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</si>
  <si>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</si>
  <si>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</si>
  <si>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</si>
  <si>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</si>
  <si>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</si>
  <si>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</si>
  <si>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</si>
  <si>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</si>
  <si>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</si>
  <si>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</si>
  <si>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</si>
  <si>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</si>
  <si>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</si>
  <si>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</si>
  <si>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</si>
  <si>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</si>
  <si>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</si>
  <si>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</si>
  <si>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</si>
  <si>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</si>
  <si>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</si>
  <si>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</si>
  <si>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</si>
  <si>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</si>
  <si>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</si>
  <si>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</si>
  <si>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</si>
  <si>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</si>
  <si>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</si>
  <si>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</si>
  <si>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</si>
  <si>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</si>
  <si>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</si>
  <si>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</si>
  <si>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</si>
  <si>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</si>
  <si>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</si>
  <si>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</si>
  <si>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</si>
  <si>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</si>
  <si>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</si>
  <si>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</si>
  <si>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</si>
  <si>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</si>
  <si>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</si>
  <si>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</si>
  <si>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</si>
  <si>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</si>
  <si>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</si>
  <si>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</si>
  <si>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</si>
  <si>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</si>
  <si>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</si>
  <si>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</si>
  <si>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</si>
  <si>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</si>
  <si>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</si>
  <si>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</si>
  <si>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</si>
  <si>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</si>
  <si>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</si>
  <si>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</si>
  <si>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</si>
  <si>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</si>
  <si>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</si>
  <si>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</si>
  <si>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</si>
  <si>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</si>
  <si>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</si>
  <si>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</si>
  <si>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</si>
  <si>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</si>
  <si>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</si>
  <si>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</si>
  <si>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</si>
  <si>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</si>
  <si>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</si>
  <si>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</si>
  <si>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</si>
  <si>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</si>
  <si>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</si>
  <si>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</si>
  <si>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</si>
  <si>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</si>
  <si>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</si>
  <si>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</si>
  <si>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</si>
  <si>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</si>
  <si>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</si>
  <si>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</si>
  <si>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</si>
  <si>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</si>
  <si>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</si>
  <si>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</si>
  <si>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</si>
  <si>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</si>
  <si>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</si>
  <si>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</si>
  <si>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</si>
  <si>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</si>
  <si>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</si>
  <si>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</si>
  <si>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</si>
  <si>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</si>
  <si>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</si>
  <si>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</si>
  <si>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</si>
  <si>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</si>
  <si>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</si>
  <si>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</si>
  <si>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</si>
  <si>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</si>
  <si>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</si>
  <si>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</si>
  <si>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</si>
  <si>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</si>
  <si>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</si>
  <si>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</si>
  <si>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</si>
  <si>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</si>
  <si>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</si>
  <si>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</si>
  <si>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</si>
  <si>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</si>
  <si>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</si>
  <si>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</si>
  <si>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</si>
  <si>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</si>
  <si>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</si>
  <si>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</si>
  <si>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</si>
  <si>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</si>
  <si>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</si>
  <si>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</si>
  <si>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</si>
  <si>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</si>
  <si>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</si>
  <si>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</si>
  <si>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</si>
  <si>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</si>
  <si>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</si>
  <si>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</si>
  <si>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</si>
  <si>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</si>
  <si>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</si>
  <si>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</si>
  <si>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</si>
  <si>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</si>
  <si>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</si>
  <si>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</si>
  <si>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</si>
  <si>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</si>
  <si>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</si>
  <si>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</si>
  <si>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</si>
  <si>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</si>
  <si>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</si>
  <si>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</si>
  <si>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</si>
  <si>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</si>
  <si>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</si>
  <si>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</si>
  <si>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</si>
  <si>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</si>
  <si>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</si>
  <si>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</si>
  <si>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</si>
  <si>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</si>
  <si>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</si>
  <si>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</si>
  <si>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</si>
  <si>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</si>
  <si>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</si>
  <si>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</si>
  <si>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</si>
  <si>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</si>
  <si>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</si>
  <si>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</si>
  <si>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</si>
  <si>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</si>
  <si>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</si>
  <si>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</si>
  <si>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</si>
  <si>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</si>
  <si>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</si>
  <si>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</si>
  <si>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</si>
  <si>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</si>
  <si>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</si>
  <si>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</si>
  <si>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</si>
  <si>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</si>
  <si>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</si>
  <si>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</si>
  <si>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</si>
  <si>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</si>
  <si>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</si>
  <si>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</si>
  <si>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</si>
  <si>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</si>
  <si>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</si>
  <si>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</si>
  <si>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</si>
  <si>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</si>
  <si>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</si>
  <si>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</si>
  <si>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</si>
  <si>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</si>
  <si>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</si>
  <si>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</si>
  <si>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</si>
  <si>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</si>
  <si>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</si>
  <si>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</si>
  <si>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</si>
  <si>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</si>
  <si>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</si>
  <si>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</si>
  <si>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</si>
  <si>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</si>
  <si>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</si>
  <si>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</si>
  <si>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</si>
  <si>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</si>
  <si>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</si>
  <si>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</si>
  <si>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</si>
  <si>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</si>
  <si>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</si>
  <si>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</si>
  <si>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</si>
  <si>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</si>
  <si>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</si>
  <si>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</si>
  <si>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</si>
  <si>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</si>
  <si>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</si>
  <si>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</si>
  <si>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</si>
  <si>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</si>
  <si>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</si>
  <si>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</si>
  <si>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</si>
  <si>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</si>
  <si>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</si>
  <si>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</si>
  <si>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</si>
  <si>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</si>
  <si>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</si>
  <si>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</si>
  <si>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</si>
  <si>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</si>
  <si>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</si>
  <si>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</si>
  <si>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</si>
  <si>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</si>
  <si>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</si>
  <si>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</si>
  <si>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</si>
  <si>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</si>
  <si>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</si>
  <si>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</si>
  <si>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</si>
  <si>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</si>
  <si>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</si>
  <si>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</si>
  <si>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</si>
  <si>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</si>
  <si>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</si>
  <si>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</si>
  <si>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</si>
  <si>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</si>
  <si>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</si>
  <si>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</si>
  <si>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</si>
  <si>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</si>
  <si>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</si>
  <si>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</si>
  <si>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</si>
  <si>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</si>
  <si>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</si>
  <si>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</si>
  <si>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</si>
  <si>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</si>
  <si>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</si>
  <si>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</si>
  <si>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</si>
  <si>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</si>
  <si>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</si>
  <si>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</si>
  <si>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</si>
  <si>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</si>
  <si>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</si>
  <si>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</si>
  <si>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</si>
  <si>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</si>
  <si>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</si>
  <si>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</si>
  <si>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</si>
  <si>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</si>
  <si>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</si>
  <si>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</si>
  <si>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</si>
  <si>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</si>
  <si>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</si>
  <si>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</si>
  <si>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</si>
  <si>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</si>
  <si>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</si>
  <si>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</si>
  <si>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</si>
  <si>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</si>
  <si>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</si>
  <si>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</si>
  <si>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</si>
  <si>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</si>
  <si>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</si>
  <si>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</si>
  <si>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</si>
  <si>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</si>
  <si>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</si>
  <si>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</si>
  <si>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</si>
  <si>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</si>
  <si>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</si>
  <si>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</si>
  <si>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</si>
  <si>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</si>
  <si>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</si>
  <si>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</si>
  <si>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</si>
  <si>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</si>
  <si>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</si>
  <si>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</si>
  <si>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</si>
  <si>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</si>
  <si>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</si>
  <si>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</si>
  <si>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</si>
  <si>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</si>
  <si>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</si>
  <si>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</si>
  <si>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</si>
  <si>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</si>
  <si>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</si>
  <si>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</si>
  <si>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</si>
  <si>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</si>
  <si>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</si>
  <si>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</si>
  <si>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</si>
  <si>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</si>
  <si>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</si>
  <si>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</si>
  <si>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</si>
  <si>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</si>
  <si>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</si>
  <si>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</si>
  <si>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</si>
  <si>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</si>
  <si>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</si>
  <si>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</si>
  <si>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</si>
  <si>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</si>
  <si>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</si>
  <si>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</si>
  <si>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</si>
  <si>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</si>
  <si>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</si>
  <si>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</si>
  <si>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</si>
  <si>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</si>
  <si>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</si>
  <si>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</si>
  <si>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</si>
  <si>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</si>
  <si>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</si>
  <si>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</si>
  <si>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</si>
  <si>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</si>
  <si>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</si>
  <si>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</si>
  <si>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</si>
  <si>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</si>
  <si>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</si>
  <si>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</si>
  <si>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</si>
  <si>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</si>
  <si>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</si>
  <si>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</si>
  <si>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</si>
  <si>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</si>
  <si>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</si>
  <si>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</si>
  <si>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</si>
  <si>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</si>
  <si>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</si>
  <si>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</si>
  <si>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</si>
  <si>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</si>
  <si>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</si>
  <si>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</si>
  <si>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</si>
  <si>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</si>
  <si>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</si>
  <si>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</si>
  <si>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</si>
  <si>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</si>
  <si>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</si>
  <si>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</si>
  <si>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</si>
  <si>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</si>
  <si>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</si>
  <si>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</si>
  <si>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</si>
  <si>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</si>
  <si>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</si>
  <si>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</si>
  <si>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</si>
  <si>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</si>
  <si>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</si>
  <si>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</si>
  <si>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</si>
  <si>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</si>
  <si>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</si>
  <si>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</si>
  <si>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</si>
  <si>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</si>
  <si>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</si>
  <si>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</si>
  <si>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</si>
  <si>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</si>
  <si>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</si>
  <si>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</si>
  <si>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</si>
  <si>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</si>
  <si>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</si>
  <si>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</si>
  <si>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</si>
  <si>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</si>
  <si>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</si>
  <si>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</si>
  <si>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</si>
  <si>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</si>
  <si>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</si>
  <si>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</si>
  <si>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</si>
  <si>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</si>
  <si>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</si>
  <si>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</si>
  <si>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</si>
  <si>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</si>
  <si>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</si>
  <si>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</si>
  <si>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</si>
  <si>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</si>
  <si>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</si>
  <si>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</si>
  <si>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</si>
  <si>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</si>
  <si>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</si>
  <si>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</si>
  <si>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</si>
  <si>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</si>
  <si>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</si>
  <si>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</si>
  <si>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</si>
  <si>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</si>
  <si>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</si>
  <si>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</si>
  <si>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</si>
  <si>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</si>
  <si>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</si>
  <si>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</si>
  <si>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</si>
  <si>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</si>
  <si>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</si>
  <si>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</si>
  <si>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</si>
  <si>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</si>
  <si>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</si>
  <si>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</si>
  <si>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</si>
  <si>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</si>
  <si>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</si>
  <si>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</si>
  <si>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</si>
  <si>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</si>
  <si>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</si>
  <si>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</si>
  <si>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</si>
  <si>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</si>
  <si>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</si>
  <si>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</si>
  <si>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</si>
  <si>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</si>
  <si>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</si>
  <si>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</si>
  <si>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</si>
  <si>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</si>
  <si>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</si>
  <si>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</si>
  <si>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</si>
  <si>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</si>
  <si>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</si>
  <si>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</si>
  <si>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</si>
  <si>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</si>
  <si>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</si>
  <si>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</si>
  <si>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</si>
  <si>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</si>
  <si>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</si>
  <si>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</si>
  <si>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</si>
  <si>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</si>
  <si>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</si>
  <si>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</si>
  <si>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</si>
  <si>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</si>
  <si>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</si>
  <si>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</si>
  <si>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</si>
  <si>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</si>
  <si>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</si>
  <si>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</si>
  <si>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</si>
  <si>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</si>
  <si>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</si>
  <si>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</si>
  <si>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</si>
  <si>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</si>
  <si>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</si>
  <si>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</si>
  <si>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</si>
  <si>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</si>
  <si>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</si>
  <si>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</si>
  <si>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</si>
  <si>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</si>
  <si>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</si>
  <si>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</si>
  <si>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</si>
  <si>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</si>
  <si>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</si>
  <si>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</si>
  <si>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</si>
  <si>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</si>
  <si>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</si>
  <si>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</si>
  <si>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</si>
  <si>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</si>
  <si>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</si>
  <si>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</si>
  <si>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</si>
  <si>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</si>
  <si>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</si>
  <si>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</si>
  <si>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</si>
  <si>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</si>
  <si>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</si>
  <si>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</si>
  <si>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</si>
  <si>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</si>
  <si>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</si>
  <si>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</si>
  <si>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</si>
  <si>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</si>
  <si>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</si>
  <si>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</si>
  <si>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</si>
  <si>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</si>
  <si>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</si>
  <si>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</si>
  <si>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</si>
  <si>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</si>
  <si>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</si>
  <si>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</si>
  <si>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</si>
  <si>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</si>
  <si>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</si>
  <si>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</si>
  <si>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</si>
  <si>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</si>
  <si>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</si>
  <si>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</si>
  <si>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</si>
  <si>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</si>
  <si>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</si>
  <si>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</si>
  <si>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</si>
  <si>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</si>
  <si>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</si>
  <si>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</si>
  <si>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</si>
  <si>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</si>
  <si>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</si>
  <si>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</si>
  <si>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</si>
  <si>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</si>
  <si>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</si>
  <si>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</si>
  <si>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</si>
  <si>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</si>
  <si>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</si>
  <si>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</si>
  <si>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</si>
  <si>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</si>
  <si>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</si>
  <si>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</si>
  <si>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</si>
  <si>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</si>
  <si>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</si>
  <si>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</si>
  <si>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</si>
  <si>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</si>
  <si>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</si>
  <si>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</si>
  <si>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</si>
  <si>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</si>
  <si>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</si>
  <si>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</si>
  <si>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</si>
  <si>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</si>
  <si>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</si>
  <si>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</si>
  <si>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</si>
  <si>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</si>
  <si>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</si>
  <si>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</si>
  <si>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</si>
  <si>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</si>
  <si>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</si>
  <si>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</si>
  <si>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</si>
  <si>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</si>
  <si>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</si>
  <si>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</si>
  <si>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</si>
  <si>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</si>
  <si>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</si>
  <si>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</si>
  <si>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</si>
  <si>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</si>
  <si>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</si>
  <si>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</si>
  <si>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</si>
  <si>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</si>
  <si>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</si>
  <si>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</si>
  <si>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</si>
  <si>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</si>
  <si>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</si>
  <si>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</si>
  <si>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</si>
  <si>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</si>
  <si>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</si>
  <si>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</si>
  <si>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</si>
  <si>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</si>
  <si>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</si>
  <si>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</si>
  <si>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</si>
  <si>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</si>
  <si>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</si>
  <si>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</si>
  <si>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</si>
  <si>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</si>
  <si>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</si>
  <si>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</si>
  <si>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</si>
  <si>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</si>
  <si>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</si>
  <si>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</si>
  <si>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</si>
  <si>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</si>
  <si>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</si>
  <si>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</si>
  <si>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</si>
  <si>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</si>
  <si>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</si>
  <si>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</si>
  <si>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</si>
  <si>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</si>
  <si>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</si>
  <si>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</si>
  <si>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</si>
  <si>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</si>
  <si>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</si>
  <si>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</si>
  <si>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</si>
  <si>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</si>
  <si>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</si>
  <si>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</si>
  <si>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</si>
  <si>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</si>
  <si>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</si>
  <si>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</si>
  <si>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</si>
  <si>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</si>
  <si>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</si>
  <si>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</si>
  <si>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</si>
  <si>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</si>
  <si>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</si>
  <si>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</si>
  <si>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</si>
  <si>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</si>
  <si>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</si>
  <si>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</si>
  <si>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</si>
  <si>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</si>
  <si>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</si>
  <si>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</si>
  <si>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</si>
  <si>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</si>
  <si>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</si>
  <si>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</si>
  <si>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</si>
  <si>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</si>
  <si>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</si>
  <si>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</si>
  <si>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</si>
  <si>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</si>
  <si>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</si>
  <si>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</si>
  <si>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</si>
  <si>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</si>
  <si>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</si>
  <si>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</si>
  <si>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</si>
  <si>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</si>
  <si>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</si>
  <si>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</si>
  <si>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</si>
  <si>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</si>
  <si>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</si>
  <si>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</si>
  <si>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</si>
  <si>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</si>
  <si>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</si>
  <si>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</si>
  <si>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</si>
  <si>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</si>
  <si>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</si>
  <si>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</si>
  <si>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</si>
  <si>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</si>
  <si>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</si>
  <si>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</si>
  <si>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</si>
  <si>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</si>
  <si>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</si>
  <si>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</si>
  <si>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</si>
  <si>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</si>
  <si>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</si>
  <si>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</si>
  <si>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</si>
  <si>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</si>
  <si>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</si>
  <si>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</si>
  <si>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</si>
  <si>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</si>
  <si>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</si>
  <si>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</si>
  <si>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</si>
  <si>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</si>
  <si>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</si>
  <si>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</si>
  <si>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</si>
  <si>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</si>
  <si>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</si>
  <si>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</si>
  <si>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</si>
  <si>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</si>
  <si>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</si>
  <si>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</si>
  <si>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</si>
  <si>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</si>
  <si>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</si>
  <si>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</si>
  <si>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</si>
  <si>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</si>
  <si>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</si>
  <si>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</si>
  <si>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</si>
  <si>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</si>
  <si>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</si>
  <si>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</si>
  <si>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</si>
  <si>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</si>
  <si>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</si>
  <si>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</si>
  <si>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</si>
  <si>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</si>
  <si>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</si>
  <si>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</si>
  <si>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</si>
  <si>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</si>
  <si>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</si>
  <si>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</si>
  <si>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</si>
  <si>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</si>
  <si>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</si>
  <si>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</si>
  <si>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</si>
  <si>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</si>
  <si>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</si>
  <si>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</si>
  <si>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</si>
  <si>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</si>
  <si>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</si>
  <si>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</si>
  <si>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</si>
  <si>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</si>
  <si>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</si>
  <si>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</si>
  <si>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</si>
  <si>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</si>
  <si>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</si>
  <si>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</si>
  <si>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</si>
  <si>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</si>
  <si>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</si>
  <si>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</si>
  <si>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</si>
  <si>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</si>
  <si>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</si>
  <si>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</si>
  <si>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</si>
  <si>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</si>
  <si>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</si>
  <si>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</si>
  <si>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</si>
  <si>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</si>
  <si>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</si>
  <si>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</si>
  <si>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</si>
  <si>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</si>
  <si>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</si>
  <si>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</si>
  <si>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</si>
  <si>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</si>
  <si>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</si>
  <si>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</si>
  <si>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</si>
  <si>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</si>
  <si>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</si>
  <si>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</si>
  <si>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</si>
  <si>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</si>
  <si>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</si>
  <si>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</si>
  <si>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</si>
  <si>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</si>
  <si>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</si>
  <si>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</si>
  <si>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</si>
  <si>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</si>
  <si>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</si>
  <si>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</si>
  <si>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</si>
  <si>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</si>
  <si>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</si>
  <si>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</si>
  <si>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</si>
  <si>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</si>
  <si>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</si>
  <si>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</si>
  <si>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</si>
  <si>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</si>
  <si>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</si>
  <si>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</si>
  <si>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</si>
  <si>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</si>
  <si>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</si>
  <si>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</si>
  <si>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</si>
  <si>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</si>
  <si>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</si>
  <si>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</si>
  <si>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</si>
  <si>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</si>
  <si>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</si>
  <si>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</si>
  <si>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</si>
  <si>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</si>
  <si>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</si>
  <si>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</si>
  <si>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</si>
  <si>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</si>
  <si>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</si>
  <si>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</si>
  <si>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</si>
  <si>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</si>
  <si>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</si>
  <si>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</si>
  <si>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</si>
  <si>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</si>
  <si>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</si>
  <si>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</si>
  <si>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</si>
  <si>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</si>
  <si>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</si>
  <si>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</si>
  <si>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</si>
  <si>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</si>
  <si>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</si>
  <si>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</si>
  <si>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</si>
  <si>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</si>
  <si>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</si>
  <si>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</si>
  <si>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</si>
  <si>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</si>
  <si>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</si>
  <si>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</si>
  <si>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</si>
  <si>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</si>
  <si>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</si>
  <si>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</si>
  <si>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</si>
  <si>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</si>
  <si>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</si>
  <si>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</si>
  <si>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</si>
  <si>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</si>
  <si>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</si>
  <si>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</si>
  <si>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</si>
  <si>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</si>
  <si>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</si>
  <si>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</si>
  <si>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</si>
  <si>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</si>
  <si>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</si>
  <si>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</si>
  <si>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</si>
  <si>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</si>
  <si>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</si>
  <si>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</si>
  <si>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</si>
  <si>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</si>
  <si>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</si>
  <si>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</si>
  <si>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</si>
  <si>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</si>
  <si>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</si>
  <si>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</si>
  <si>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</si>
  <si>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</si>
  <si>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</si>
  <si>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</si>
  <si>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</si>
  <si>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</si>
  <si>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</si>
  <si>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</si>
  <si>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</si>
  <si>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</si>
  <si>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</si>
  <si>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</si>
  <si>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</si>
  <si>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</si>
  <si>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</si>
  <si>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</si>
  <si>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</si>
  <si>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</si>
  <si>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</si>
  <si>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</si>
  <si>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</si>
  <si>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</si>
  <si>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</si>
  <si>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</si>
  <si>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</si>
  <si>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</si>
  <si>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</si>
  <si>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</si>
  <si>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</si>
  <si>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</si>
  <si>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</si>
  <si>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</si>
  <si>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</si>
  <si>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</si>
  <si>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</si>
  <si>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</si>
  <si>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</si>
  <si>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</si>
  <si>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</si>
  <si>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</si>
  <si>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</si>
  <si>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</si>
  <si>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</si>
  <si>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</si>
  <si>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</si>
  <si>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</si>
  <si>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</si>
  <si>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</si>
  <si>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</si>
  <si>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</si>
  <si>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</si>
  <si>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</si>
  <si>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</si>
  <si>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</si>
  <si>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</si>
  <si>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</si>
  <si>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</si>
  <si>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</si>
  <si>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</si>
  <si>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</si>
  <si>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</si>
  <si>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</si>
  <si>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</si>
  <si>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</si>
  <si>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</si>
  <si>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</si>
  <si>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</si>
  <si>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</si>
  <si>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</si>
  <si>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</si>
  <si>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</si>
  <si>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</si>
  <si>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</si>
  <si>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</si>
  <si>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</si>
  <si>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</si>
  <si>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</si>
  <si>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</si>
  <si>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</si>
  <si>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</si>
  <si>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</si>
  <si>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</si>
  <si>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</si>
  <si>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</si>
  <si>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</si>
  <si>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</si>
  <si>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</si>
  <si>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</si>
  <si>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</si>
  <si>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</si>
  <si>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</si>
  <si>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</si>
  <si>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</si>
  <si>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</si>
  <si>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</si>
  <si>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</si>
  <si>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</si>
  <si>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</si>
  <si>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</si>
  <si>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</si>
  <si>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</si>
  <si>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</si>
  <si>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</si>
  <si>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</si>
  <si>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</si>
  <si>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</si>
  <si>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</si>
  <si>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</si>
  <si>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</si>
  <si>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</si>
  <si>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</si>
  <si>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</si>
  <si>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</si>
  <si>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</si>
  <si>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</si>
  <si>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</si>
  <si>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</si>
  <si>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</si>
  <si>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</si>
  <si>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</si>
  <si>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</si>
  <si>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</si>
  <si>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</si>
  <si>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</si>
  <si>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</si>
  <si>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</si>
  <si>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</si>
  <si>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</si>
  <si>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</si>
  <si>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</si>
  <si>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</si>
  <si>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</si>
  <si>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</si>
  <si>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</si>
  <si>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</si>
  <si>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</si>
  <si>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</si>
  <si>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</si>
  <si>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</si>
  <si>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</si>
  <si>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</si>
  <si>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</si>
  <si>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</si>
  <si>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</si>
  <si>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</si>
  <si>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</si>
  <si>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</si>
  <si>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</si>
  <si>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</si>
  <si>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</si>
  <si>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</si>
  <si>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</si>
  <si>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</si>
  <si>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</si>
  <si>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</si>
  <si>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</si>
  <si>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</si>
  <si>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</si>
  <si>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</si>
  <si>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</si>
  <si>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</si>
  <si>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</si>
  <si>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</si>
  <si>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</si>
  <si>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</si>
  <si>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</si>
  <si>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</si>
  <si>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</si>
  <si>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</si>
  <si>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</si>
  <si>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</si>
  <si>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</si>
  <si>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</si>
  <si>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</si>
  <si>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</si>
  <si>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</si>
  <si>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</si>
  <si>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</si>
  <si>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</si>
  <si>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</si>
  <si>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</si>
  <si>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</si>
  <si>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</si>
  <si>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</si>
  <si>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</si>
  <si>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</si>
  <si>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</si>
  <si>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</si>
  <si>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</si>
  <si>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</si>
  <si>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</si>
  <si>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</si>
  <si>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</si>
  <si>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</si>
  <si>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</si>
  <si>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</si>
  <si>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</si>
  <si>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</si>
  <si>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</si>
  <si>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</si>
  <si>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</si>
  <si>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</si>
  <si>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</si>
  <si>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</si>
  <si>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</si>
  <si>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</si>
  <si>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</si>
  <si>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</si>
  <si>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</si>
  <si>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</si>
  <si>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</si>
  <si>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</si>
  <si>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</si>
  <si>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</si>
  <si>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</si>
  <si>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</si>
  <si>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</si>
  <si>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</si>
  <si>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</si>
  <si>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</si>
  <si>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</si>
  <si>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</si>
  <si>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</si>
  <si>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</si>
  <si>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</si>
  <si>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</si>
  <si>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</si>
  <si>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</si>
  <si>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</si>
  <si>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</si>
  <si>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</si>
  <si>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</si>
  <si>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</si>
  <si>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</si>
  <si>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</si>
  <si>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</si>
  <si>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</si>
  <si>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</si>
  <si>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</si>
  <si>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</si>
  <si>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</si>
  <si>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</si>
  <si>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</si>
  <si>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</si>
  <si>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</si>
  <si>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</si>
  <si>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</si>
  <si>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</si>
  <si>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</si>
  <si>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</si>
  <si>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</si>
  <si>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</si>
  <si>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</si>
  <si>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</si>
  <si>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</si>
  <si>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</si>
  <si>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</si>
  <si>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</si>
  <si>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</si>
  <si>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</si>
  <si>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</si>
  <si>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</si>
  <si>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</si>
  <si>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</si>
  <si>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</si>
  <si>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</si>
  <si>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</si>
  <si>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</si>
  <si>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</si>
  <si>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</si>
  <si>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</si>
  <si>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</si>
  <si>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</si>
  <si>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</si>
  <si>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</si>
  <si>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</si>
  <si>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</si>
  <si>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</si>
  <si>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</si>
  <si>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</si>
  <si>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</si>
  <si>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</si>
  <si>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</si>
  <si>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</si>
  <si>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</si>
  <si>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</si>
  <si>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</si>
  <si>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</si>
  <si>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</si>
  <si>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</si>
  <si>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</si>
  <si>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</si>
  <si>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</si>
  <si>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</si>
  <si>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</si>
  <si>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</si>
  <si>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</si>
  <si>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</si>
  <si>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</si>
  <si>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</si>
  <si>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</si>
  <si>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</si>
  <si>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</si>
  <si>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</si>
  <si>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</si>
  <si>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</si>
  <si>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</si>
  <si>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</si>
  <si>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</si>
  <si>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</si>
  <si>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</si>
  <si>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</si>
  <si>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</si>
  <si>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</si>
  <si>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</si>
  <si>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</si>
  <si>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</si>
  <si>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</si>
  <si>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</si>
  <si>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</si>
  <si>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</si>
  <si>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</si>
  <si>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</si>
  <si>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</si>
  <si>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</si>
  <si>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</si>
  <si>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</si>
  <si>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</si>
  <si>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</si>
  <si>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</si>
  <si>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</si>
  <si>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</si>
  <si>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</si>
  <si>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</si>
  <si>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</si>
  <si>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</si>
  <si>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</si>
  <si>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</si>
  <si>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</si>
  <si>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</si>
  <si>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</si>
  <si>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</si>
  <si>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</si>
  <si>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</si>
  <si>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</si>
  <si>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</si>
  <si>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</si>
  <si>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</si>
  <si>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</si>
  <si>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</si>
  <si>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</si>
  <si>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</si>
  <si>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</si>
  <si>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</si>
  <si>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</si>
  <si>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</si>
  <si>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</si>
  <si>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</si>
  <si>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</si>
  <si>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</si>
  <si>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</si>
  <si>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</si>
  <si>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</si>
  <si>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</si>
  <si>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</si>
  <si>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</si>
  <si>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</si>
  <si>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</si>
  <si>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</si>
  <si>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</si>
  <si>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</si>
  <si>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</si>
  <si>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</si>
  <si>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</si>
  <si>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</si>
  <si>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</si>
  <si>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</si>
  <si>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</si>
  <si>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</si>
  <si>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</si>
  <si>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</si>
  <si>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</si>
  <si>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</si>
  <si>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</si>
  <si>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</si>
  <si>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</si>
  <si>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</si>
  <si>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</si>
  <si>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</si>
  <si>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</si>
  <si>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</si>
  <si>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</si>
  <si>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</si>
  <si>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</si>
  <si>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</si>
  <si>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</si>
  <si>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</si>
  <si>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</si>
  <si>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</si>
  <si>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</si>
  <si>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</si>
  <si>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</si>
  <si>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</si>
  <si>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</si>
  <si>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</si>
  <si>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</si>
  <si>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</si>
  <si>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</si>
  <si>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</si>
  <si>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</si>
  <si>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</si>
  <si>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</si>
  <si>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</si>
  <si>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</si>
  <si>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</si>
  <si>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</si>
  <si>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</si>
  <si>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</si>
  <si>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</si>
  <si>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</si>
  <si>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</si>
  <si>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</si>
  <si>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</si>
  <si>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</si>
  <si>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</si>
  <si>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</si>
  <si>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</si>
  <si>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</si>
  <si>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</si>
  <si>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</si>
  <si>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</si>
  <si>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</si>
  <si>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</si>
  <si>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</si>
  <si>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</si>
  <si>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</si>
  <si>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</si>
  <si>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</si>
  <si>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</si>
  <si>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</si>
  <si>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</si>
  <si>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</si>
  <si>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</si>
  <si>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</si>
  <si>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</si>
  <si>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</si>
  <si>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</si>
  <si>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</si>
  <si>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</si>
  <si>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</si>
  <si>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</si>
  <si>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</si>
  <si>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</si>
  <si>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</si>
  <si>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</si>
  <si>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</si>
  <si>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</si>
  <si>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</si>
  <si>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</si>
  <si>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</si>
  <si>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</si>
  <si>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</si>
  <si>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</si>
  <si>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</si>
  <si>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</si>
  <si>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</si>
  <si>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</si>
  <si>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</si>
  <si>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</si>
  <si>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</si>
  <si>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</si>
  <si>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</si>
  <si>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</si>
  <si>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</si>
  <si>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</si>
  <si>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</si>
  <si>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</si>
  <si>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</si>
  <si>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</si>
  <si>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</si>
  <si>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</si>
  <si>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</si>
  <si>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</si>
  <si>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</si>
  <si>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</si>
  <si>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</si>
  <si>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</si>
  <si>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</si>
  <si>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</si>
  <si>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</si>
  <si>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</si>
  <si>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</si>
  <si>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</si>
  <si>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</si>
  <si>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</si>
  <si>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</si>
  <si>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</si>
  <si>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</si>
  <si>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</si>
  <si>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</si>
  <si>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</si>
  <si>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</si>
  <si>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</si>
  <si>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</si>
  <si>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</si>
  <si>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</si>
  <si>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</si>
  <si>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</si>
  <si>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</si>
  <si>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</si>
  <si>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</si>
  <si>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</si>
  <si>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</si>
  <si>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</si>
  <si>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</si>
  <si>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</si>
  <si>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</si>
  <si>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</si>
  <si>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</si>
  <si>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</si>
  <si>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</si>
  <si>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</si>
  <si>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</si>
  <si>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</si>
  <si>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</si>
  <si>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</si>
  <si>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</si>
  <si>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</si>
  <si>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</si>
  <si>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</si>
  <si>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</si>
  <si>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</si>
  <si>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</si>
  <si>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</si>
  <si>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</si>
  <si>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</si>
  <si>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</si>
  <si>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</si>
  <si>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</si>
  <si>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</si>
  <si>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</si>
  <si>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</si>
  <si>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</si>
  <si>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</si>
  <si>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</si>
  <si>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</si>
  <si>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</si>
  <si>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</si>
  <si>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</si>
  <si>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</si>
  <si>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</si>
  <si>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</si>
  <si>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</si>
  <si>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</si>
  <si>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</si>
  <si>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</si>
  <si>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</si>
  <si>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</si>
  <si>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</si>
  <si>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</si>
  <si>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</si>
  <si>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</si>
  <si>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</si>
  <si>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</si>
  <si>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</si>
  <si>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</si>
  <si>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</si>
  <si>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</si>
  <si>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</si>
  <si>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</si>
  <si>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</si>
  <si>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</si>
  <si>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</si>
  <si>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</si>
  <si>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</si>
  <si>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</si>
  <si>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</si>
  <si>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</si>
  <si>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</si>
  <si>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</si>
  <si>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</si>
  <si>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</si>
  <si>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</si>
  <si>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</si>
  <si>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</si>
  <si>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</si>
  <si>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</si>
  <si>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</si>
  <si>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</si>
  <si>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</si>
  <si>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</si>
  <si>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</si>
  <si>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</si>
  <si>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</si>
  <si>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</si>
  <si>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</si>
  <si>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</si>
  <si>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</si>
  <si>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</si>
  <si>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</si>
  <si>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</si>
  <si>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</si>
  <si>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</si>
  <si>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</si>
  <si>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</si>
  <si>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</si>
  <si>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</si>
  <si>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</si>
  <si>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</si>
  <si>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</si>
  <si>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</si>
  <si>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</si>
  <si>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</si>
  <si>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</si>
  <si>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</si>
  <si>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</si>
  <si>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</si>
  <si>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</si>
  <si>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</si>
  <si>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</si>
  <si>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</si>
  <si>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</si>
  <si>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</si>
  <si>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</si>
  <si>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</si>
  <si>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</si>
  <si>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</si>
  <si>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</si>
  <si>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</si>
  <si>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</si>
  <si>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</si>
  <si>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</si>
  <si>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</si>
  <si>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</si>
  <si>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</si>
  <si>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</si>
  <si>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</si>
  <si>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</si>
  <si>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</si>
  <si>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</si>
  <si>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</si>
  <si>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</si>
  <si>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</si>
  <si>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</si>
  <si>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</si>
  <si>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</si>
  <si>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</si>
  <si>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</si>
  <si>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</si>
  <si>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</si>
  <si>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</si>
  <si>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</si>
  <si>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</si>
  <si>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</si>
  <si>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</si>
  <si>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</si>
  <si>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</si>
  <si>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</si>
  <si>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</si>
  <si>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</si>
  <si>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</si>
  <si>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</si>
  <si>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</si>
  <si>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</si>
  <si>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</si>
  <si>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</si>
  <si>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</si>
  <si>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</si>
  <si>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</si>
  <si>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</si>
  <si>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</si>
  <si>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</si>
  <si>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</si>
  <si>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</si>
  <si>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</si>
  <si>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</si>
  <si>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</si>
  <si>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</si>
  <si>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</si>
  <si>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</si>
  <si>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</si>
  <si>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</si>
  <si>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</si>
  <si>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</si>
  <si>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</si>
  <si>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</si>
  <si>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</si>
  <si>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</si>
  <si>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</si>
  <si>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</si>
  <si>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</si>
  <si>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</si>
  <si>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</si>
  <si>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</si>
  <si>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</si>
  <si>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</si>
  <si>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</si>
  <si>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</si>
  <si>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</si>
  <si>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</si>
  <si>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</si>
  <si>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</si>
  <si>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</si>
  <si>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</si>
  <si>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</si>
  <si>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</si>
  <si>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</si>
  <si>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</si>
  <si>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</si>
  <si>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</si>
  <si>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</si>
  <si>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</si>
  <si>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</si>
  <si>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</si>
  <si>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</si>
  <si>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</si>
  <si>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</si>
  <si>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</si>
  <si>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</si>
  <si>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</si>
  <si>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</si>
  <si>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</si>
  <si>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</si>
  <si>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</si>
  <si>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</si>
  <si>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</si>
  <si>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</si>
  <si>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</si>
  <si>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</si>
  <si>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</si>
  <si>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</si>
  <si>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</si>
  <si>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</si>
  <si>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</si>
  <si>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</si>
  <si>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</si>
  <si>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</si>
  <si>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</si>
  <si>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</si>
  <si>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</si>
  <si>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</si>
  <si>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</si>
  <si>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</si>
  <si>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</si>
  <si>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</si>
  <si>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</si>
  <si>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</si>
  <si>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</si>
  <si>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</si>
  <si>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</si>
  <si>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</si>
  <si>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</si>
  <si>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</si>
  <si>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</si>
  <si>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</si>
  <si>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</si>
  <si>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</si>
  <si>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</si>
  <si>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</si>
  <si>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</si>
  <si>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</si>
  <si>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</si>
  <si>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</si>
  <si>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</si>
  <si>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</si>
  <si>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</si>
  <si>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</si>
  <si>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</si>
  <si>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</si>
  <si>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</si>
  <si>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</si>
  <si>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</si>
  <si>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</si>
  <si>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</si>
  <si>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</si>
  <si>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</si>
  <si>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</si>
  <si>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</si>
  <si>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</si>
  <si>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</si>
  <si>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</si>
  <si>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</si>
  <si>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</si>
  <si>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</si>
  <si>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</si>
  <si>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</si>
  <si>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</si>
  <si>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</si>
  <si>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</si>
  <si>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</si>
  <si>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</si>
  <si>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</si>
  <si>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</si>
  <si>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</si>
  <si>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</si>
  <si>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</si>
  <si>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</si>
  <si>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</si>
  <si>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</si>
  <si>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</si>
  <si>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</si>
  <si>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</si>
  <si>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</si>
  <si>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</si>
  <si>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</si>
  <si>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</si>
  <si>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</si>
  <si>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</si>
  <si>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</si>
  <si>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</si>
  <si>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</si>
  <si>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</si>
  <si>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</si>
  <si>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</si>
  <si>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</si>
  <si>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</si>
  <si>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</si>
  <si>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</si>
  <si>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</si>
  <si>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</si>
  <si>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</si>
  <si>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</si>
  <si>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</si>
  <si>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</si>
  <si>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</si>
  <si>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</si>
  <si>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</si>
  <si>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</si>
  <si>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</si>
  <si>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</si>
  <si>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</si>
  <si>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</si>
  <si>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</si>
  <si>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</si>
  <si>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</si>
  <si>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</si>
  <si>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</si>
  <si>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</si>
  <si>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</si>
  <si>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</si>
  <si>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</si>
  <si>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</si>
  <si>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</si>
  <si>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</si>
  <si>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</si>
  <si>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</si>
  <si>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</si>
  <si>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</si>
  <si>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</si>
  <si>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</si>
  <si>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</si>
  <si>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</si>
  <si>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</si>
  <si>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</si>
  <si>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</si>
  <si>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</si>
  <si>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</si>
  <si>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</si>
  <si>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</si>
  <si>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</si>
  <si>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</si>
  <si>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</si>
  <si>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</si>
  <si>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</si>
  <si>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</si>
  <si>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</si>
  <si>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</si>
  <si>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</si>
  <si>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</si>
  <si>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</si>
  <si>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</si>
  <si>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</si>
  <si>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</si>
  <si>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</si>
  <si>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</si>
  <si>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</si>
  <si>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</si>
  <si>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</si>
  <si>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</si>
  <si>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</si>
  <si>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</si>
  <si>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</si>
  <si>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</si>
  <si>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</si>
  <si>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</si>
  <si>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</si>
  <si>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</si>
  <si>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</si>
  <si>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</si>
  <si>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</si>
  <si>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</si>
  <si>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</si>
  <si>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</si>
  <si>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</si>
  <si>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</si>
  <si>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</si>
  <si>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</si>
  <si>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</si>
  <si>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</si>
  <si>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</si>
  <si>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</si>
  <si>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</si>
  <si>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</si>
  <si>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</si>
  <si>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</si>
  <si>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</si>
  <si>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</si>
  <si>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</si>
  <si>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</si>
  <si>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</si>
  <si>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</si>
  <si>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</si>
  <si>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</si>
  <si>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</si>
  <si>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</si>
  <si>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</si>
  <si>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</si>
  <si>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</si>
  <si>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</si>
  <si>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</si>
  <si>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</si>
  <si>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</si>
  <si>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</si>
  <si>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</si>
  <si>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</si>
  <si>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</si>
  <si>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</si>
  <si>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</si>
  <si>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</si>
  <si>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</si>
  <si>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</si>
  <si>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</si>
  <si>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</si>
  <si>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</si>
  <si>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</si>
  <si>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</si>
  <si>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</si>
  <si>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</si>
  <si>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</si>
  <si>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</si>
  <si>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</si>
  <si>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</si>
  <si>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</si>
  <si>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</si>
  <si>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</si>
  <si>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</si>
  <si>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</si>
  <si>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</si>
  <si>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</si>
  <si>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</si>
  <si>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</si>
  <si>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</si>
  <si>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</si>
  <si>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</si>
  <si>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</si>
  <si>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</si>
  <si>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</si>
  <si>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</si>
  <si>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</si>
  <si>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</si>
  <si>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</si>
  <si>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</si>
  <si>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</si>
  <si>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</si>
  <si>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</si>
  <si>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</si>
  <si>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</si>
  <si>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</si>
  <si>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</si>
  <si>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</si>
  <si>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</si>
  <si>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</si>
  <si>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</si>
  <si>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</si>
  <si>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</si>
  <si>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</si>
  <si>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</si>
  <si>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</si>
  <si>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</si>
  <si>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</si>
  <si>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</si>
  <si>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</si>
  <si>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</si>
  <si>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</si>
  <si>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</si>
  <si>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</si>
  <si>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</si>
  <si>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</si>
  <si>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</si>
  <si>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</si>
  <si>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</si>
  <si>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</si>
  <si>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</si>
  <si>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</si>
  <si>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</si>
  <si>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</si>
  <si>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</si>
  <si>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</si>
  <si>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</si>
  <si>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</si>
  <si>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</si>
  <si>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</si>
  <si>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</si>
  <si>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</si>
  <si>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</si>
  <si>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</si>
  <si>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</si>
  <si>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</si>
  <si>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</si>
  <si>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</si>
  <si>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</si>
  <si>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</si>
  <si>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</si>
  <si>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</si>
  <si>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</si>
  <si>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</si>
  <si>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</si>
  <si>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</si>
  <si>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</si>
  <si>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</si>
  <si>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</si>
  <si>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</si>
  <si>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</si>
  <si>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</si>
  <si>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</si>
  <si>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</si>
  <si>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</si>
  <si>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</si>
  <si>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</si>
  <si>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</si>
  <si>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</si>
  <si>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</si>
  <si>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</si>
  <si>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</si>
  <si>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</si>
  <si>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</si>
  <si>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</si>
  <si>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</si>
  <si>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</si>
  <si>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</si>
  <si>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</si>
  <si>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</si>
  <si>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</si>
  <si>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</si>
  <si>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</si>
  <si>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</si>
  <si>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</si>
  <si>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</si>
  <si>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</si>
  <si>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</si>
  <si>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</si>
  <si>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</si>
  <si>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</si>
  <si>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</si>
  <si>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</si>
  <si>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</si>
  <si>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</si>
  <si>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</si>
  <si>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</si>
  <si>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</si>
  <si>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</si>
  <si>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</si>
  <si>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</si>
  <si>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</si>
  <si>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</si>
  <si>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</si>
  <si>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</si>
  <si>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</si>
  <si>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</si>
  <si>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</si>
  <si>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</si>
  <si>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</si>
  <si>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</si>
  <si>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</si>
  <si>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</si>
  <si>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</si>
  <si>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</si>
  <si>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</si>
  <si>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</si>
  <si>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</si>
  <si>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</si>
  <si>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</si>
  <si>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</si>
  <si>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</si>
  <si>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</si>
  <si>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</si>
  <si>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</si>
  <si>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</si>
  <si>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</si>
  <si>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</si>
  <si>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</si>
  <si>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</si>
  <si>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</si>
  <si>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</si>
  <si>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</si>
  <si>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</si>
  <si>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</si>
  <si>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</si>
  <si>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</si>
  <si>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</si>
  <si>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</si>
  <si>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</si>
  <si>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</si>
  <si>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</si>
  <si>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</si>
  <si>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</si>
  <si>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</si>
  <si>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</si>
  <si>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</si>
  <si>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</si>
  <si>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</si>
  <si>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</si>
  <si>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</si>
  <si>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</si>
  <si>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</si>
  <si>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</si>
  <si>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</si>
  <si>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</si>
  <si>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</si>
  <si>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</si>
  <si>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</si>
  <si>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</si>
  <si>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</si>
  <si>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</si>
  <si>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</si>
  <si>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</si>
  <si>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</si>
  <si>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</si>
  <si>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</si>
  <si>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</si>
  <si>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</si>
  <si>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</si>
  <si>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</si>
  <si>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</si>
  <si>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</si>
  <si>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</si>
  <si>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</si>
  <si>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</si>
  <si>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</si>
  <si>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</si>
  <si>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</si>
  <si>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</si>
  <si>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</si>
  <si>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</si>
  <si>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</si>
  <si>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</si>
  <si>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</si>
  <si>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</si>
  <si>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</si>
  <si>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</si>
  <si>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</si>
  <si>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</si>
  <si>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</si>
  <si>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</si>
  <si>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</si>
  <si>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</si>
  <si>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</si>
  <si>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</si>
  <si>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</si>
  <si>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</si>
  <si>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</si>
  <si>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</si>
  <si>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</si>
  <si>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</si>
  <si>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</si>
  <si>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</si>
  <si>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</si>
  <si>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</si>
  <si>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</si>
  <si>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</si>
  <si>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</si>
  <si>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</si>
  <si>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</si>
  <si>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</si>
  <si>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</si>
  <si>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</si>
  <si>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</si>
  <si>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</si>
  <si>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</si>
  <si>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</si>
  <si>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</si>
  <si>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</si>
  <si>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</si>
  <si>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</si>
  <si>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</si>
  <si>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</si>
  <si>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</si>
  <si>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</si>
  <si>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</si>
  <si>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</si>
  <si>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</si>
  <si>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</si>
  <si>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</si>
  <si>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</si>
  <si>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</si>
  <si>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</si>
  <si>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</si>
  <si>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</si>
  <si>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</si>
  <si>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</si>
  <si>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</si>
  <si>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</si>
  <si>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</si>
  <si>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</si>
  <si>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</si>
  <si>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</si>
  <si>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</si>
  <si>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</si>
  <si>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</si>
  <si>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</si>
  <si>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</si>
  <si>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</si>
  <si>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</si>
  <si>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</si>
  <si>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</si>
  <si>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</si>
  <si>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</si>
  <si>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</si>
  <si>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</si>
  <si>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</si>
  <si>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</si>
  <si>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</si>
  <si>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</si>
  <si>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</si>
  <si>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</si>
  <si>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</si>
  <si>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</si>
  <si>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</si>
  <si>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</si>
  <si>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</si>
  <si>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</si>
  <si>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</si>
  <si>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</si>
  <si>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</si>
  <si>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</si>
  <si>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</si>
  <si>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</si>
  <si>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</si>
  <si>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</si>
  <si>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</si>
  <si>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</si>
  <si>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</si>
  <si>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</si>
  <si>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</si>
  <si>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</si>
  <si>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</si>
  <si>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</si>
  <si>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</si>
  <si>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</si>
  <si>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</si>
  <si>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</si>
  <si>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</si>
  <si>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</si>
  <si>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</si>
  <si>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</si>
  <si>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</si>
  <si>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</si>
  <si>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</si>
  <si>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</si>
  <si>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</si>
  <si>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</si>
  <si>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</si>
  <si>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</si>
  <si>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</si>
  <si>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</si>
  <si>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</si>
  <si>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</si>
  <si>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</si>
  <si>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</si>
  <si>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</si>
  <si>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</si>
  <si>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</si>
  <si>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</si>
  <si>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</si>
  <si>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</si>
  <si>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</si>
  <si>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</si>
  <si>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</si>
  <si>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</si>
  <si>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</si>
  <si>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</si>
  <si>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</si>
  <si>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</si>
  <si>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</si>
  <si>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</si>
  <si>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</si>
  <si>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</si>
  <si>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</si>
  <si>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</si>
  <si>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</si>
  <si>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</si>
  <si>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</si>
  <si>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</si>
  <si>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</si>
  <si>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</si>
  <si>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</si>
  <si>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</si>
  <si>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</si>
  <si>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</si>
  <si>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</si>
  <si>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</si>
  <si>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</si>
  <si>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</si>
  <si>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</si>
  <si>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</si>
  <si>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</si>
  <si>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</si>
  <si>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</si>
  <si>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</si>
  <si>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</si>
  <si>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</si>
  <si>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</si>
  <si>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</si>
  <si>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</si>
  <si>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</si>
  <si>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</si>
  <si>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</si>
  <si>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</si>
  <si>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</si>
  <si>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</si>
  <si>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</si>
  <si>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</si>
  <si>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</si>
  <si>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</si>
  <si>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</si>
  <si>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</si>
  <si>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</si>
  <si>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</si>
  <si>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</si>
  <si>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</si>
  <si>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</si>
  <si>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</si>
  <si>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</si>
  <si>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</si>
  <si>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</si>
  <si>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</si>
  <si>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</si>
  <si>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</si>
  <si>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</si>
  <si>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</si>
  <si>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</si>
  <si>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</si>
  <si>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</si>
  <si>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</si>
  <si>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</si>
  <si>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</si>
  <si>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</si>
  <si>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</si>
  <si>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</si>
  <si>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</si>
  <si>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</si>
  <si>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</si>
  <si>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</si>
  <si>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</si>
  <si>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</si>
  <si>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</si>
  <si>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</si>
  <si>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</si>
  <si>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</si>
  <si>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</si>
  <si>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</si>
  <si>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</si>
  <si>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</si>
  <si>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</si>
  <si>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</si>
  <si>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</si>
  <si>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</si>
  <si>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</si>
  <si>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</si>
  <si>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</si>
  <si>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</si>
  <si>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</si>
  <si>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</si>
  <si>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</si>
  <si>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</si>
  <si>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</si>
  <si>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</si>
  <si>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</si>
  <si>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</si>
  <si>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</si>
  <si>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</si>
  <si>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</si>
  <si>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</si>
  <si>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</si>
  <si>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</si>
  <si>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</si>
  <si>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</si>
  <si>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</si>
  <si>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</si>
  <si>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</si>
  <si>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</si>
  <si>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</si>
  <si>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</si>
  <si>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</si>
  <si>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</si>
  <si>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</si>
  <si>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</si>
  <si>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</si>
  <si>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</si>
  <si>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</si>
  <si>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</si>
  <si>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</si>
  <si>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</si>
  <si>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</si>
  <si>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</si>
  <si>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</si>
  <si>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</si>
  <si>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</si>
  <si>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</si>
  <si>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</si>
  <si>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</si>
  <si>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</si>
  <si>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</si>
  <si>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</si>
  <si>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</si>
  <si>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</si>
  <si>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</si>
  <si>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</si>
  <si>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</si>
  <si>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</si>
  <si>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</si>
  <si>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</si>
  <si>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</si>
  <si>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</si>
  <si>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</si>
  <si>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</si>
  <si>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</si>
  <si>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</si>
  <si>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</si>
  <si>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</si>
  <si>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</si>
  <si>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</si>
  <si>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</si>
  <si>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</si>
  <si>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</si>
  <si>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</si>
  <si>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</si>
  <si>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</si>
  <si>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</si>
  <si>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</si>
  <si>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</si>
  <si>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</si>
  <si>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</si>
  <si>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</si>
  <si>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</si>
  <si>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</si>
  <si>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</si>
  <si>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</si>
  <si>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</si>
  <si>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</si>
  <si>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</si>
  <si>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</si>
  <si>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</si>
  <si>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</si>
  <si>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</si>
  <si>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</si>
  <si>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</si>
  <si>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</si>
  <si>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</si>
  <si>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</si>
  <si>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</si>
  <si>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</si>
  <si>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</si>
  <si>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</si>
  <si>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</si>
  <si>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</si>
  <si>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</si>
  <si>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</si>
  <si>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</si>
  <si>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</si>
  <si>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</si>
  <si>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</si>
  <si>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</si>
  <si>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</si>
  <si>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</si>
  <si>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</si>
  <si>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</si>
  <si>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</si>
  <si>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</si>
  <si>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</si>
  <si>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</si>
  <si>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</si>
  <si>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</si>
  <si>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</si>
  <si>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</si>
  <si>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</si>
  <si>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</si>
  <si>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</si>
  <si>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</si>
  <si>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</si>
  <si>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</si>
  <si>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</si>
  <si>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</si>
  <si>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</si>
  <si>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</si>
  <si>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</si>
  <si>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</si>
  <si>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</si>
  <si>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</si>
  <si>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</si>
  <si>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</si>
  <si>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</si>
  <si>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</si>
  <si>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</si>
  <si>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</si>
  <si>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</si>
  <si>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</si>
  <si>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</si>
  <si>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</si>
  <si>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</si>
  <si>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</si>
  <si>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</si>
  <si>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</si>
  <si>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</si>
  <si>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</si>
  <si>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</si>
  <si>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</si>
  <si>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</si>
  <si>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</si>
  <si>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</si>
  <si>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</si>
  <si>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</si>
  <si>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</si>
  <si>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</si>
  <si>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</si>
  <si>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</si>
  <si>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</si>
  <si>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</si>
  <si>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</si>
  <si>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</si>
  <si>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</si>
  <si>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</si>
  <si>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</si>
  <si>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</si>
  <si>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</si>
  <si>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</si>
  <si>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</si>
  <si>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</si>
  <si>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</si>
  <si>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</si>
  <si>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</si>
  <si>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</si>
  <si>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</si>
  <si>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</si>
  <si>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</si>
  <si>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</si>
  <si>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</si>
  <si>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</si>
  <si>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</si>
  <si>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</si>
  <si>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</si>
  <si>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</si>
  <si>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</si>
  <si>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</si>
  <si>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</si>
  <si>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</si>
  <si>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</si>
  <si>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</si>
  <si>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</si>
  <si>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</si>
  <si>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</si>
  <si>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</si>
  <si>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</si>
  <si>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</si>
  <si>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</si>
  <si>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</si>
  <si>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</si>
  <si>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</si>
  <si>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</si>
  <si>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</si>
  <si>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</si>
  <si>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</si>
  <si>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</si>
  <si>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</si>
  <si>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</si>
  <si>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</si>
  <si>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</si>
  <si>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</si>
  <si>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</si>
  <si>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</si>
  <si>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</si>
  <si>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</si>
  <si>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</si>
  <si>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</si>
  <si>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</si>
  <si>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</si>
  <si>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</si>
  <si>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</si>
  <si>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</si>
  <si>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</si>
  <si>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</si>
  <si>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</si>
  <si>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</si>
  <si>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</si>
  <si>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</si>
  <si>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</si>
  <si>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</si>
  <si>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</si>
  <si>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</si>
  <si>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</si>
  <si>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</si>
  <si>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</si>
  <si>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</si>
  <si>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</si>
  <si>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</si>
  <si>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</si>
  <si>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</si>
  <si>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</si>
  <si>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</si>
  <si>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</si>
  <si>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</si>
  <si>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</si>
  <si>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</si>
  <si>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</si>
  <si>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</si>
  <si>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</si>
  <si>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</si>
  <si>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</si>
  <si>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</si>
  <si>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</si>
  <si>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</si>
  <si>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</si>
  <si>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</si>
  <si>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</si>
  <si>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</si>
  <si>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</si>
  <si>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</si>
  <si>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</si>
  <si>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</si>
  <si>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</si>
  <si>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</si>
  <si>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</si>
  <si>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</si>
  <si>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</si>
  <si>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</si>
  <si>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</si>
  <si>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</si>
  <si>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</si>
  <si>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</si>
  <si>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</si>
  <si>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</si>
  <si>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</si>
  <si>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</si>
  <si>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</si>
  <si>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</si>
  <si>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</si>
  <si>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</si>
  <si>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</si>
  <si>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</si>
  <si>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</si>
  <si>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</si>
  <si>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</si>
  <si>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</si>
  <si>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</si>
  <si>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</si>
  <si>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</si>
  <si>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</si>
  <si>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</si>
  <si>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</si>
  <si>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</si>
  <si>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</si>
  <si>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</si>
  <si>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</si>
  <si>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</si>
  <si>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</si>
  <si>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</si>
  <si>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</si>
  <si>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</si>
  <si>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</si>
  <si>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</si>
  <si>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</si>
  <si>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</si>
  <si>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</si>
  <si>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</si>
  <si>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</si>
  <si>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</si>
  <si>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</si>
  <si>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</si>
  <si>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</si>
  <si>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</si>
  <si>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</si>
  <si>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</si>
  <si>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</si>
  <si>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</si>
  <si>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</si>
  <si>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</si>
  <si>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</si>
  <si>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</si>
  <si>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</si>
  <si>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</si>
  <si>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</si>
  <si>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</si>
  <si>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</si>
  <si>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</si>
  <si>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</si>
  <si>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</si>
  <si>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</si>
  <si>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</si>
  <si>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</si>
  <si>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</si>
  <si>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</si>
  <si>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</si>
  <si>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</si>
  <si>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</si>
  <si>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</si>
  <si>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</si>
  <si>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</si>
  <si>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</si>
  <si>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</si>
  <si>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</si>
  <si>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</si>
  <si>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</si>
  <si>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</si>
  <si>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</si>
  <si>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</si>
  <si>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</si>
  <si>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</si>
  <si>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</si>
  <si>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</si>
  <si>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</si>
  <si>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</si>
  <si>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</si>
  <si>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</si>
  <si>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</si>
  <si>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</si>
  <si>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</si>
  <si>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</si>
  <si>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</si>
  <si>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</si>
  <si>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</si>
  <si>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</si>
  <si>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</si>
  <si>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</si>
  <si>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</si>
  <si>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</si>
  <si>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</si>
  <si>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</si>
  <si>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</si>
  <si>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</si>
  <si>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</si>
  <si>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</si>
  <si>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</si>
  <si>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</si>
  <si>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</si>
  <si>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</si>
  <si>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</si>
  <si>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</si>
  <si>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</si>
  <si>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</si>
  <si>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</si>
  <si>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</si>
  <si>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</si>
  <si>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</si>
  <si>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</si>
  <si>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</si>
  <si>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</si>
  <si>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</si>
  <si>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</si>
  <si>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</si>
  <si>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</si>
  <si>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</si>
  <si>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</si>
  <si>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</si>
  <si>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</si>
  <si>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</si>
  <si>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</si>
  <si>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</si>
  <si>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</si>
  <si>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</si>
  <si>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</si>
  <si>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</si>
  <si>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</si>
  <si>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</si>
  <si>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</si>
  <si>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</si>
  <si>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</si>
  <si>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</si>
  <si>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</si>
  <si>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</si>
  <si>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</si>
  <si>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</si>
  <si>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</si>
  <si>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</si>
  <si>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</si>
  <si>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</si>
  <si>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</si>
  <si>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</si>
  <si>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</si>
  <si>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</si>
  <si>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</si>
  <si>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</si>
  <si>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</si>
  <si>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</si>
  <si>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</si>
  <si>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</si>
  <si>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</si>
  <si>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</si>
  <si>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</si>
  <si>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</si>
  <si>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</si>
  <si>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</si>
  <si>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</si>
  <si>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</si>
  <si>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</si>
  <si>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</si>
  <si>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</si>
  <si>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</si>
  <si>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</si>
  <si>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</si>
  <si>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</si>
  <si>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</si>
  <si>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</si>
  <si>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</si>
  <si>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</si>
  <si>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</si>
  <si>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</si>
  <si>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</si>
  <si>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</si>
  <si>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</si>
  <si>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</si>
  <si>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</si>
  <si>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</si>
  <si>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</si>
  <si>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</si>
  <si>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</si>
  <si>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</si>
  <si>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</si>
  <si>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</si>
  <si>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</si>
  <si>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</si>
  <si>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</si>
  <si>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</si>
  <si>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</si>
  <si>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</si>
  <si>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</si>
  <si>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</si>
  <si>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</si>
  <si>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</si>
  <si>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</si>
  <si>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</si>
  <si>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</si>
  <si>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</si>
  <si>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</si>
  <si>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</si>
  <si>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</si>
  <si>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</si>
  <si>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</si>
  <si>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</si>
  <si>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</si>
  <si>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</si>
  <si>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</si>
  <si>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</si>
  <si>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</si>
  <si>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</si>
  <si>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</si>
  <si>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</si>
  <si>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</si>
  <si>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</si>
  <si>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</si>
  <si>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</si>
  <si>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</si>
  <si>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</si>
  <si>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</si>
  <si>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</si>
  <si>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</si>
  <si>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</si>
  <si>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</si>
  <si>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</si>
  <si>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</si>
  <si>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</si>
  <si>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</si>
  <si>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</si>
  <si>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</si>
  <si>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</si>
  <si>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</si>
  <si>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</si>
  <si>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</si>
  <si>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</si>
  <si>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</si>
  <si>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</si>
  <si>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</si>
  <si>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</si>
  <si>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</si>
  <si>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</si>
  <si>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</si>
  <si>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</si>
  <si>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</si>
  <si>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</si>
  <si>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</si>
  <si>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</si>
  <si>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</si>
  <si>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</si>
  <si>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</si>
  <si>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</si>
  <si>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</si>
  <si>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</si>
  <si>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</si>
  <si>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</si>
  <si>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</si>
  <si>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</si>
  <si>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</si>
  <si>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</si>
  <si>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</si>
  <si>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</si>
  <si>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</si>
  <si>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</si>
  <si>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</si>
  <si>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</si>
  <si>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</si>
  <si>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</si>
  <si>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</si>
  <si>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</si>
  <si>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</si>
  <si>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</si>
  <si>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</si>
  <si>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</si>
  <si>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</si>
  <si>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</si>
  <si>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</si>
  <si>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</si>
  <si>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</si>
  <si>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</si>
  <si>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</si>
  <si>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</si>
  <si>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</si>
  <si>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</si>
  <si>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</si>
  <si>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</si>
  <si>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</si>
  <si>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</si>
  <si>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</si>
  <si>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</si>
  <si>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</si>
  <si>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</si>
  <si>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</si>
  <si>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</si>
  <si>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</si>
  <si>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</si>
  <si>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</si>
  <si>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</si>
  <si>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</si>
  <si>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</si>
  <si>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</si>
  <si>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</si>
  <si>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</si>
  <si>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</si>
  <si>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</si>
  <si>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</si>
  <si>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</si>
  <si>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</si>
  <si>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</si>
  <si>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</si>
  <si>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</si>
  <si>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</si>
  <si>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</si>
  <si>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</si>
  <si>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</si>
  <si>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</si>
  <si>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</si>
  <si>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</si>
  <si>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</si>
  <si>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</si>
  <si>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</si>
  <si>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</si>
  <si>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</si>
  <si>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</si>
  <si>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</si>
  <si>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</si>
  <si>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</si>
  <si>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</si>
  <si>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</si>
  <si>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</si>
  <si>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</si>
  <si>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</si>
  <si>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</si>
  <si>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</si>
  <si>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</si>
  <si>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</si>
  <si>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</si>
  <si>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</si>
  <si>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</si>
  <si>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</si>
  <si>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</si>
  <si>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</si>
  <si>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</si>
  <si>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</si>
  <si>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</si>
  <si>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</si>
  <si>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</si>
  <si>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</si>
  <si>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</si>
  <si>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</si>
  <si>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</si>
  <si>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</si>
  <si>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</si>
  <si>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</si>
  <si>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</si>
  <si>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</si>
  <si>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</si>
  <si>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</si>
  <si>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</si>
  <si>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</si>
  <si>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</si>
  <si>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</si>
  <si>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</si>
  <si>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</si>
  <si>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</si>
  <si>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</si>
  <si>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</si>
  <si>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</si>
  <si>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</si>
  <si>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</si>
  <si>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</si>
  <si>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</si>
  <si>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</si>
  <si>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</si>
  <si>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</si>
  <si>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</si>
  <si>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</si>
  <si>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</si>
  <si>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</si>
  <si>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</si>
  <si>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</si>
  <si>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</si>
  <si>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</si>
  <si>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</si>
  <si>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</si>
  <si>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</si>
  <si>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</si>
  <si>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</si>
  <si>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</si>
  <si>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</si>
  <si>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</si>
  <si>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</si>
  <si>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</si>
  <si>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</si>
  <si>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</si>
  <si>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</si>
  <si>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</si>
  <si>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</si>
  <si>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</si>
  <si>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</si>
  <si>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</si>
  <si>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</si>
  <si>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</si>
  <si>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</si>
  <si>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</si>
  <si>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</si>
  <si>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</si>
  <si>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</si>
  <si>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</si>
  <si>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</si>
  <si>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</si>
  <si>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</si>
  <si>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</si>
  <si>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</si>
  <si>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</si>
  <si>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</si>
  <si>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</si>
  <si>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</si>
  <si>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</si>
  <si>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</si>
  <si>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</si>
  <si>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</si>
  <si>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</si>
  <si>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</si>
  <si>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</si>
  <si>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</si>
  <si>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</si>
  <si>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</si>
  <si>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</si>
  <si>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</si>
  <si>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</si>
  <si>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</si>
  <si>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</si>
  <si>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</si>
  <si>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</si>
  <si>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</si>
  <si>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</si>
  <si>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</si>
  <si>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</si>
  <si>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</si>
  <si>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</si>
  <si>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</si>
  <si>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</si>
  <si>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</si>
  <si>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</si>
  <si>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</si>
  <si>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</si>
  <si>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</si>
  <si>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</si>
  <si>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</si>
  <si>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</si>
  <si>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</si>
  <si>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</si>
  <si>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</si>
  <si>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</si>
  <si>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</si>
  <si>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</si>
  <si>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</si>
  <si>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</si>
  <si>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</si>
  <si>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</si>
  <si>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</si>
  <si>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</si>
  <si>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</si>
  <si>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</si>
  <si>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</si>
  <si>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</si>
  <si>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</si>
  <si>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</si>
  <si>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</si>
  <si>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</si>
  <si>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</si>
  <si>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</si>
  <si>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</si>
  <si>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</si>
  <si>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</si>
  <si>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</si>
  <si>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</si>
  <si>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</si>
  <si>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</si>
  <si>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</si>
  <si>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</si>
  <si>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</si>
  <si>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</si>
  <si>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</si>
  <si>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</si>
  <si>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</si>
  <si>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</si>
  <si>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</si>
  <si>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</si>
  <si>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</si>
  <si>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</si>
  <si>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</si>
  <si>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</si>
  <si>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</si>
  <si>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</si>
  <si>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</si>
  <si>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</si>
  <si>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</si>
  <si>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</si>
  <si>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</si>
  <si>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</si>
  <si>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</si>
  <si>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</si>
  <si>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</si>
  <si>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</si>
  <si>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</si>
  <si>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</si>
  <si>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</si>
  <si>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</si>
  <si>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</si>
  <si>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</si>
  <si>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</si>
  <si>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</si>
  <si>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</si>
  <si>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</si>
  <si>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</si>
  <si>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</si>
  <si>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</si>
  <si>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</si>
  <si>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</si>
  <si>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</si>
  <si>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</si>
  <si>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</si>
  <si>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</si>
  <si>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</si>
  <si>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</si>
  <si>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</si>
  <si>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</si>
  <si>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</si>
  <si>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</si>
  <si>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</si>
  <si>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</si>
  <si>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</si>
  <si>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</si>
  <si>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</si>
  <si>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</si>
  <si>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</si>
  <si>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</si>
  <si>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</si>
  <si>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</si>
  <si>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</si>
  <si>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</si>
  <si>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</si>
  <si>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</si>
  <si>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</si>
  <si>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</si>
  <si>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</si>
  <si>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</si>
  <si>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</si>
  <si>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</si>
  <si>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</si>
  <si>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</si>
  <si>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</si>
  <si>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</si>
  <si>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</si>
  <si>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</si>
  <si>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</si>
  <si>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</si>
  <si>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</si>
  <si>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</si>
  <si>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</si>
  <si>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</si>
  <si>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</si>
  <si>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</si>
  <si>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</si>
  <si>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</si>
  <si>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</si>
  <si>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</si>
  <si>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</si>
  <si>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</si>
  <si>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</si>
  <si>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</si>
  <si>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</si>
  <si>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</si>
  <si>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</si>
  <si>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</si>
  <si>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</si>
  <si>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</si>
  <si>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</si>
  <si>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</si>
  <si>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</si>
  <si>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</si>
  <si>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</si>
  <si>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</si>
  <si>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</si>
  <si>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</si>
  <si>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</si>
  <si>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</si>
  <si>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</si>
  <si>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</si>
  <si>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</si>
  <si>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</si>
  <si>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</si>
  <si>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</si>
  <si>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</si>
  <si>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</si>
  <si>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</si>
  <si>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</si>
  <si>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</si>
  <si>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</si>
  <si>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</si>
  <si>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</si>
  <si>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</si>
  <si>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</si>
  <si>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</si>
  <si>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</si>
  <si>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</si>
  <si>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</si>
  <si>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</si>
  <si>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</si>
  <si>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</si>
  <si>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</si>
  <si>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</si>
  <si>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</si>
  <si>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</si>
  <si>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</si>
  <si>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</si>
  <si>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</si>
  <si>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</si>
  <si>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</si>
  <si>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</si>
  <si>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</si>
  <si>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</si>
  <si>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</si>
  <si>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</si>
  <si>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</si>
  <si>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</si>
  <si>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</si>
  <si>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</si>
  <si>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</si>
  <si>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</si>
  <si>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</si>
  <si>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</si>
  <si>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</si>
  <si>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</si>
  <si>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</si>
  <si>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</si>
  <si>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</si>
  <si>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</si>
  <si>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</si>
  <si>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</si>
  <si>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</si>
  <si>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</si>
  <si>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</si>
  <si>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</si>
  <si>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</si>
  <si>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</si>
  <si>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</si>
  <si>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</si>
  <si>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</si>
  <si>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</si>
  <si>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</si>
  <si>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</si>
  <si>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</si>
  <si>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</si>
  <si>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</si>
  <si>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</si>
  <si>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</si>
  <si>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</si>
  <si>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</si>
  <si>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</si>
  <si>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</si>
  <si>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</si>
  <si>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</si>
  <si>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</si>
  <si>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</si>
  <si>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</si>
  <si>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</si>
  <si>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</si>
  <si>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</si>
  <si>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</si>
  <si>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</si>
  <si>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</si>
  <si>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</si>
  <si>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</si>
  <si>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</si>
  <si>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</si>
  <si>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</si>
  <si>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</si>
  <si>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</si>
  <si>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</si>
  <si>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</si>
  <si>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</si>
  <si>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</si>
  <si>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</si>
  <si>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</si>
  <si>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</si>
  <si>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</si>
  <si>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</si>
  <si>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</si>
  <si>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</si>
  <si>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</si>
  <si>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</si>
  <si>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</si>
  <si>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</si>
  <si>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</si>
  <si>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</si>
  <si>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</si>
  <si>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</si>
  <si>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</si>
  <si>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</si>
  <si>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</si>
  <si>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</si>
  <si>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</si>
  <si>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</si>
  <si>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</si>
  <si>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</si>
  <si>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</si>
  <si>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</si>
  <si>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</si>
  <si>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</si>
  <si>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</si>
  <si>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</si>
  <si>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</si>
  <si>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</si>
  <si>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</si>
  <si>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</si>
  <si>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</si>
  <si>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</si>
  <si>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</si>
  <si>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</si>
  <si>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</si>
  <si>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</si>
  <si>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</si>
  <si>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</si>
  <si>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</si>
  <si>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</si>
  <si>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</si>
  <si>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</si>
  <si>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</si>
  <si>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</si>
  <si>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</si>
  <si>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</si>
  <si>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</si>
  <si>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</si>
  <si>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</si>
  <si>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</si>
  <si>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</si>
  <si>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</si>
  <si>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</si>
  <si>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</si>
  <si>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</si>
  <si>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</si>
  <si>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</si>
  <si>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</si>
  <si>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</si>
  <si>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</si>
  <si>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</si>
  <si>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</si>
  <si>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</si>
  <si>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</si>
  <si>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</si>
  <si>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</si>
  <si>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</si>
  <si>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</si>
  <si>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</si>
  <si>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</si>
  <si>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</si>
  <si>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</si>
  <si>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</si>
  <si>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</si>
  <si>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</si>
  <si>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</si>
  <si>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</si>
  <si>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</si>
  <si>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</si>
  <si>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</si>
  <si>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</si>
  <si>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</si>
  <si>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</si>
  <si>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</si>
  <si>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</si>
  <si>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</si>
  <si>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</si>
  <si>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</si>
  <si>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</si>
  <si>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</si>
  <si>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</si>
  <si>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</si>
  <si>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</si>
  <si>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</si>
  <si>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</si>
  <si>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</si>
  <si>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</si>
  <si>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</si>
  <si>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</si>
  <si>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</si>
  <si>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</si>
  <si>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</si>
  <si>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</si>
  <si>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</si>
  <si>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</si>
  <si>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</si>
  <si>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</si>
  <si>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</si>
  <si>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</si>
  <si>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</si>
  <si>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</si>
  <si>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</si>
  <si>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</si>
  <si>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</si>
  <si>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</si>
  <si>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</si>
  <si>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</si>
  <si>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</si>
  <si>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</si>
  <si>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</si>
  <si>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</si>
  <si>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</si>
  <si>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</si>
  <si>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</si>
  <si>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</si>
  <si>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</si>
  <si>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</si>
  <si>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</si>
  <si>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</si>
  <si>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</si>
  <si>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</si>
  <si>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</si>
  <si>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</si>
  <si>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</si>
  <si>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</si>
  <si>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</si>
  <si>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</si>
  <si>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</si>
  <si>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</si>
  <si>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</si>
  <si>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</si>
  <si>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</si>
  <si>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</si>
  <si>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</si>
  <si>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</si>
  <si>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</si>
  <si>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</si>
  <si>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</si>
  <si>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</si>
  <si>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</si>
  <si>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</si>
  <si>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</si>
  <si>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</si>
  <si>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</si>
  <si>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</si>
  <si>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</si>
  <si>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</si>
  <si>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</si>
  <si>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</si>
  <si>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</si>
  <si>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</si>
  <si>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</si>
  <si>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</si>
  <si>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</si>
  <si>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</si>
  <si>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</si>
  <si>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</si>
  <si>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</si>
  <si>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</si>
  <si>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</si>
  <si>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</si>
  <si>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</si>
  <si>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</si>
  <si>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</si>
  <si>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</si>
  <si>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</si>
  <si>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</si>
  <si>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</si>
  <si>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</si>
  <si>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</si>
  <si>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</si>
  <si>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</si>
  <si>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</si>
  <si>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</si>
  <si>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</si>
  <si>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</si>
  <si>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</si>
  <si>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</si>
  <si>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</si>
  <si>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</si>
  <si>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</si>
  <si>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</si>
  <si>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</si>
  <si>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</si>
  <si>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</si>
  <si>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</si>
  <si>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</si>
  <si>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</si>
  <si>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</si>
  <si>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</si>
  <si>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</si>
  <si>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</si>
  <si>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</si>
  <si>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</si>
  <si>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</si>
  <si>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</si>
  <si>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</si>
  <si>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</si>
  <si>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</si>
  <si>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</si>
  <si>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</si>
  <si>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</si>
  <si>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</si>
  <si>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</si>
  <si>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</si>
  <si>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</si>
  <si>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</si>
  <si>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</si>
  <si>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</si>
  <si>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</si>
  <si>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</si>
  <si>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</si>
  <si>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</si>
  <si>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</si>
  <si>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</si>
  <si>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</si>
  <si>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</si>
  <si>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</si>
  <si>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</si>
  <si>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</si>
  <si>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</si>
  <si>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</si>
  <si>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</si>
  <si>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</si>
  <si>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</si>
  <si>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</si>
  <si>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</si>
  <si>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</si>
  <si>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</si>
  <si>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</si>
  <si>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</si>
  <si>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</si>
  <si>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</si>
  <si>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</si>
  <si>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</si>
  <si>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</si>
  <si>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</si>
  <si>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</si>
  <si>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</si>
  <si>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</si>
  <si>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</si>
  <si>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</si>
  <si>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</si>
  <si>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</si>
  <si>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</si>
  <si>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</si>
  <si>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</si>
  <si>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</si>
  <si>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</si>
  <si>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</si>
  <si>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</si>
  <si>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</si>
  <si>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</si>
  <si>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</si>
  <si>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</si>
  <si>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</si>
  <si>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</si>
  <si>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</si>
  <si>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</si>
  <si>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</si>
  <si>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</si>
  <si>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</si>
  <si>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</si>
  <si>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</si>
  <si>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</si>
  <si>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</si>
  <si>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</si>
  <si>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</si>
  <si>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</si>
  <si>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</si>
  <si>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</si>
  <si>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</si>
  <si>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</si>
  <si>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</si>
  <si>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</si>
  <si>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</si>
  <si>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</si>
  <si>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</si>
  <si>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</si>
  <si>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</si>
  <si>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</si>
  <si>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</si>
  <si>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</si>
  <si>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</si>
  <si>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</si>
  <si>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</si>
  <si>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</si>
  <si>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</si>
  <si>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</si>
  <si>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</si>
  <si>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</si>
  <si>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</si>
  <si>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</si>
  <si>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</si>
  <si>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</si>
  <si>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</si>
  <si>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</si>
  <si>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</si>
  <si>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</si>
  <si>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</si>
  <si>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</si>
  <si>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</si>
  <si>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</si>
  <si>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</si>
  <si>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</si>
  <si>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</si>
  <si>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</si>
  <si>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</si>
  <si>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</si>
  <si>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</si>
  <si>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</si>
  <si>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</si>
  <si>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</si>
  <si>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</si>
  <si>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</si>
  <si>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</si>
  <si>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</si>
  <si>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</si>
  <si>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</si>
  <si>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</si>
  <si>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</si>
  <si>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</si>
  <si>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</si>
  <si>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</si>
  <si>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</si>
  <si>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</si>
  <si>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</si>
  <si>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</si>
  <si>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</si>
  <si>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</si>
  <si>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</si>
  <si>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</si>
  <si>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</si>
  <si>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</si>
  <si>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</si>
  <si>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</si>
  <si>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</si>
  <si>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</si>
  <si>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</si>
  <si>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</si>
  <si>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</si>
  <si>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</si>
  <si>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</si>
  <si>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</si>
  <si>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</si>
  <si>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</si>
  <si>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</si>
  <si>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</si>
  <si>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</si>
  <si>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</si>
  <si>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</si>
  <si>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</si>
  <si>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</si>
  <si>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</si>
  <si>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</si>
  <si>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</si>
  <si>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</si>
  <si>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</si>
  <si>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</si>
  <si>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</si>
  <si>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</si>
  <si>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</si>
  <si>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</si>
  <si>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</si>
  <si>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</si>
  <si>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</si>
  <si>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</si>
  <si>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</si>
  <si>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</si>
  <si>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</si>
  <si>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</si>
  <si>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</si>
  <si>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</si>
  <si>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</si>
  <si>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</si>
  <si>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</si>
  <si>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</si>
  <si>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</si>
  <si>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</si>
  <si>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</si>
  <si>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</si>
  <si>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</si>
  <si>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</si>
  <si>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</si>
  <si>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</si>
  <si>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</si>
  <si>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</si>
  <si>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</si>
  <si>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</si>
  <si>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</si>
  <si>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</si>
  <si>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</si>
  <si>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</si>
  <si>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</si>
  <si>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</si>
  <si>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</si>
  <si>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</si>
  <si>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</si>
  <si>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</si>
  <si>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</si>
  <si>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</si>
  <si>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</si>
  <si>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</si>
  <si>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</si>
  <si>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</si>
  <si>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</si>
  <si>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</si>
  <si>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</si>
  <si>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</si>
  <si>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</si>
  <si>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</si>
  <si>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</si>
  <si>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</si>
  <si>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</si>
  <si>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</si>
  <si>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</si>
  <si>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</si>
  <si>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</si>
  <si>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</si>
  <si>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</si>
  <si>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</si>
  <si>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</si>
  <si>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</si>
  <si>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</si>
  <si>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</si>
  <si>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</si>
  <si>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</si>
  <si>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</si>
  <si>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</si>
  <si>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</si>
  <si>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</si>
  <si>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</si>
  <si>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</si>
  <si>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</si>
  <si>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</si>
  <si>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</si>
  <si>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</si>
  <si>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</si>
  <si>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</si>
  <si>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</si>
  <si>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</si>
  <si>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</si>
  <si>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</si>
  <si>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</si>
  <si>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</si>
  <si>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</si>
  <si>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</si>
  <si>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</si>
  <si>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</si>
  <si>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</si>
  <si>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</si>
  <si>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</si>
  <si>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</si>
  <si>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</si>
  <si>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</si>
  <si>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</si>
  <si>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</si>
  <si>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</si>
  <si>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</si>
  <si>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</si>
  <si>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</si>
  <si>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</si>
  <si>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</si>
  <si>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</si>
  <si>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</si>
  <si>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</si>
  <si>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</si>
  <si>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</si>
  <si>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</si>
  <si>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</si>
  <si>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</si>
  <si>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</si>
  <si>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</si>
  <si>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</si>
  <si>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</si>
  <si>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</si>
  <si>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</si>
  <si>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</si>
  <si>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</si>
  <si>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</si>
  <si>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</si>
  <si>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</si>
  <si>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</si>
  <si>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</si>
  <si>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</si>
  <si>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</si>
  <si>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</si>
  <si>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</si>
  <si>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</si>
  <si>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</si>
  <si>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</si>
  <si>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</si>
  <si>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</si>
  <si>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</si>
  <si>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</si>
  <si>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</si>
  <si>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</si>
  <si>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</si>
  <si>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</si>
  <si>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</si>
  <si>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</si>
  <si>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</si>
  <si>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</si>
  <si>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</si>
  <si>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</si>
  <si>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</si>
  <si>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</si>
  <si>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</si>
  <si>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</si>
  <si>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</si>
  <si>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</si>
  <si>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</si>
  <si>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</si>
  <si>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</si>
  <si>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</si>
  <si>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</si>
  <si>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</si>
  <si>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</si>
  <si>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</si>
  <si>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</si>
  <si>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</si>
  <si>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</si>
  <si>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</si>
  <si>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</si>
  <si>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</si>
  <si>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</si>
  <si>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</si>
  <si>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</si>
  <si>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</si>
  <si>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</si>
  <si>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</si>
  <si>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</si>
  <si>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</si>
  <si>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</si>
  <si>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</si>
  <si>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</si>
  <si>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</si>
  <si>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</si>
  <si>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</si>
  <si>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</si>
  <si>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</si>
  <si>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</si>
  <si>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</si>
  <si>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</si>
  <si>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</si>
  <si>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</si>
  <si>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</si>
  <si>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</si>
  <si>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</si>
  <si>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</si>
  <si>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</si>
  <si>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</si>
  <si>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</si>
  <si>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</si>
  <si>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</si>
  <si>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</si>
  <si>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</si>
  <si>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</si>
  <si>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</si>
  <si>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</si>
  <si>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</si>
  <si>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</si>
  <si>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</si>
  <si>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</si>
  <si>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</si>
  <si>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</si>
  <si>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</si>
  <si>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</si>
  <si>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</si>
  <si>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</si>
  <si>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</si>
  <si>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</si>
  <si>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</si>
  <si>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</si>
  <si>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</si>
  <si>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</si>
  <si>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</si>
  <si>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</si>
  <si>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</si>
  <si>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</si>
  <si>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</si>
  <si>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</si>
  <si>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</si>
  <si>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</si>
  <si>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</si>
  <si>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</si>
  <si>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</si>
  <si>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</si>
  <si>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</si>
  <si>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</si>
  <si>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</si>
  <si>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</si>
  <si>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</si>
  <si>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</si>
  <si>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</si>
  <si>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</si>
  <si>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</si>
  <si>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</si>
  <si>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</si>
  <si>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</si>
  <si>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</si>
  <si>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</si>
  <si>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</si>
  <si>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</si>
  <si>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</si>
  <si>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</si>
  <si>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</si>
  <si>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</si>
  <si>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</si>
  <si>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</si>
  <si>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</si>
  <si>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</si>
  <si>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</si>
  <si>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</si>
  <si>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</si>
  <si>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</si>
  <si>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</si>
  <si>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</si>
  <si>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</si>
  <si>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</si>
  <si>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</si>
  <si>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</si>
  <si>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</si>
  <si>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</si>
  <si>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</si>
  <si>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</si>
  <si>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</si>
  <si>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</si>
  <si>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</si>
  <si>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</si>
  <si>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</si>
  <si>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</si>
  <si>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</si>
  <si>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</si>
  <si>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</si>
  <si>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</si>
  <si>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</si>
  <si>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</si>
  <si>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</si>
  <si>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</si>
  <si>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</si>
  <si>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</si>
  <si>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</si>
  <si>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</si>
  <si>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</si>
  <si>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</si>
  <si>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</si>
  <si>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</si>
  <si>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</si>
  <si>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</si>
  <si>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</si>
  <si>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</si>
  <si>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</si>
  <si>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</si>
  <si>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</si>
  <si>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</si>
  <si>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</si>
  <si>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</si>
  <si>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</si>
  <si>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</si>
  <si>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</si>
  <si>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</si>
  <si>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</si>
  <si>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</si>
  <si>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</si>
  <si>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</si>
  <si>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</si>
  <si>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</si>
  <si>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</si>
  <si>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</si>
  <si>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</si>
  <si>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</si>
  <si>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</si>
  <si>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</si>
  <si>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</si>
  <si>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</si>
  <si>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</si>
  <si>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</si>
  <si>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</si>
  <si>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</si>
  <si>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</si>
  <si>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</si>
  <si>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</si>
  <si>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</si>
  <si>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</si>
  <si>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</si>
  <si>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</si>
  <si>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</si>
  <si>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</si>
  <si>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</si>
  <si>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</si>
  <si>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</si>
  <si>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</si>
  <si>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</si>
  <si>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</si>
  <si>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</si>
  <si>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</si>
  <si>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</si>
  <si>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</si>
  <si>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</si>
  <si>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</si>
  <si>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</si>
  <si>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</si>
  <si>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</si>
  <si>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</si>
  <si>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</si>
  <si>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</si>
  <si>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</si>
  <si>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</si>
  <si>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</si>
  <si>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</si>
  <si>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</si>
  <si>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</si>
  <si>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</si>
  <si>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</si>
  <si>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</si>
  <si>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</si>
  <si>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</si>
  <si>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</si>
  <si>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</si>
  <si>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</si>
  <si>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</si>
  <si>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</si>
  <si>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</si>
  <si>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</si>
  <si>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</si>
  <si>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</si>
  <si>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</si>
  <si>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</si>
  <si>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</si>
  <si>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</si>
  <si>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</si>
  <si>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</si>
  <si>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</si>
  <si>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</si>
  <si>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</si>
  <si>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</si>
  <si>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</si>
  <si>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</si>
  <si>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</si>
  <si>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</si>
  <si>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</si>
  <si>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</si>
  <si>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</si>
  <si>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</si>
  <si>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</si>
  <si>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</si>
  <si>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</si>
  <si>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</si>
  <si>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</si>
  <si>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</si>
  <si>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</si>
  <si>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</si>
  <si>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</si>
  <si>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</si>
  <si>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</si>
  <si>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</si>
  <si>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</si>
  <si>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</si>
  <si>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</si>
  <si>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</si>
  <si>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</si>
  <si>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</si>
  <si>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</si>
  <si>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</si>
  <si>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</si>
  <si>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</si>
  <si>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</si>
  <si>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</si>
  <si>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</si>
  <si>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</si>
  <si>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</si>
  <si>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</si>
  <si>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</si>
  <si>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</si>
  <si>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</si>
  <si>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</si>
  <si>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</si>
  <si>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</si>
  <si>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</si>
  <si>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</si>
  <si>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</si>
  <si>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</si>
  <si>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</si>
  <si>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</si>
  <si>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</si>
  <si>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</si>
  <si>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</si>
  <si>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</si>
  <si>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</si>
  <si>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</si>
  <si>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</si>
  <si>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</si>
  <si>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</si>
  <si>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</si>
  <si>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</si>
  <si>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</si>
  <si>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</si>
  <si>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</si>
  <si>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</si>
  <si>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</si>
  <si>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</si>
  <si>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</si>
  <si>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</si>
  <si>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</si>
  <si>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</si>
  <si>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</si>
  <si>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</si>
  <si>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</si>
  <si>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</si>
  <si>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</si>
  <si>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</si>
  <si>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</si>
  <si>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</si>
  <si>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</si>
  <si>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</si>
  <si>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</si>
  <si>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</si>
  <si>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</si>
  <si>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</si>
  <si>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</si>
  <si>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</si>
  <si>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</si>
  <si>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</si>
  <si>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</si>
  <si>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</si>
  <si>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</si>
  <si>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</si>
  <si>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</si>
  <si>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</si>
  <si>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</si>
  <si>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</si>
  <si>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</si>
  <si>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</si>
  <si>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</si>
  <si>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</si>
  <si>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</si>
  <si>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</si>
  <si>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</si>
  <si>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</si>
  <si>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</si>
  <si>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</si>
  <si>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</si>
  <si>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</si>
  <si>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</si>
  <si>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</si>
  <si>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</si>
  <si>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</si>
  <si>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</si>
  <si>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</si>
  <si>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</si>
  <si>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</si>
  <si>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</si>
  <si>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</si>
  <si>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</si>
  <si>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</si>
  <si>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</si>
  <si>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</si>
  <si>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</si>
  <si>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</si>
  <si>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</si>
  <si>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</si>
  <si>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</si>
  <si>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</si>
  <si>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</si>
  <si>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</si>
  <si>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</si>
  <si>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</si>
  <si>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</si>
  <si>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</si>
  <si>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</si>
  <si>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</si>
  <si>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</si>
  <si>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</si>
  <si>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</si>
  <si>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</si>
  <si>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</si>
  <si>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</si>
  <si>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</si>
  <si>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</si>
  <si>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</si>
  <si>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</si>
  <si>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</si>
  <si>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</si>
  <si>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</si>
  <si>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</si>
  <si>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</si>
  <si>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</si>
  <si>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</si>
  <si>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</si>
  <si>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</si>
  <si>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</si>
  <si>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</si>
  <si>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</si>
  <si>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</si>
  <si>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</si>
  <si>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</si>
  <si>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</si>
  <si>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</si>
  <si>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</si>
  <si>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</si>
  <si>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</si>
  <si>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</si>
  <si>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</si>
  <si>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</si>
  <si>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</si>
  <si>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</si>
  <si>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</si>
  <si>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</si>
  <si>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</si>
  <si>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</si>
  <si>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</si>
  <si>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</si>
  <si>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</si>
  <si>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</si>
  <si>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</si>
  <si>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</si>
  <si>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</si>
  <si>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</si>
  <si>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</si>
  <si>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</si>
  <si>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</si>
  <si>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</si>
  <si>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</si>
  <si>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</si>
  <si>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</si>
  <si>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</si>
  <si>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</si>
  <si>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</si>
  <si>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</si>
  <si>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</si>
  <si>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</si>
  <si>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</si>
  <si>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</si>
  <si>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</si>
  <si>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</si>
  <si>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</si>
  <si>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</si>
  <si>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</si>
  <si>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</si>
  <si>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</si>
  <si>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</si>
  <si>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</si>
  <si>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</si>
  <si>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</si>
  <si>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</si>
  <si>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</si>
  <si>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</si>
  <si>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</si>
  <si>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</si>
  <si>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</si>
  <si>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</si>
  <si>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</si>
  <si>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</si>
  <si>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</si>
  <si>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</si>
  <si>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</si>
  <si>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</si>
  <si>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</si>
  <si>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</si>
  <si>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</si>
  <si>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</si>
  <si>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</si>
  <si>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</si>
  <si>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</si>
  <si>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</si>
  <si>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</si>
  <si>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</si>
  <si>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</si>
  <si>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</si>
  <si>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</si>
  <si>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</si>
  <si>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</si>
  <si>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</si>
  <si>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</si>
  <si>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</si>
  <si>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</si>
  <si>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</si>
  <si>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</si>
  <si>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</si>
  <si>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</si>
  <si>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</si>
  <si>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</si>
  <si>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</si>
  <si>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</si>
  <si>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</si>
  <si>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</si>
  <si>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</si>
  <si>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</si>
  <si>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</si>
  <si>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</si>
  <si>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</si>
  <si>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</si>
  <si>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</si>
  <si>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</si>
  <si>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</si>
  <si>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</si>
  <si>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</si>
  <si>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</si>
  <si>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</si>
  <si>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</si>
  <si>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</si>
  <si>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</si>
  <si>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</si>
  <si>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</si>
  <si>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</si>
  <si>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</si>
  <si>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</si>
  <si>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</si>
  <si>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</si>
  <si>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</si>
  <si>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</si>
  <si>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</si>
  <si>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</si>
  <si>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</si>
  <si>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</si>
  <si>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</si>
  <si>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</si>
  <si>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</si>
  <si>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</si>
  <si>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</si>
  <si>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</si>
  <si>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</si>
  <si>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</si>
  <si>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</si>
  <si>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</si>
  <si>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</si>
  <si>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</si>
  <si>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</si>
  <si>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</si>
  <si>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</si>
  <si>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</si>
  <si>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</si>
  <si>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</si>
  <si>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</si>
  <si>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</si>
  <si>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</si>
  <si>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</si>
  <si>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</si>
  <si>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</si>
  <si>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</si>
  <si>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</si>
  <si>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</si>
  <si>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</si>
  <si>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</si>
  <si>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</si>
  <si>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</si>
  <si>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</si>
  <si>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</si>
  <si>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</si>
  <si>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</si>
  <si>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</si>
  <si>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</si>
  <si>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</si>
  <si>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</si>
  <si>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</si>
  <si>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</si>
  <si>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</si>
  <si>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</si>
  <si>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</si>
  <si>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</si>
  <si>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</si>
  <si>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</si>
  <si>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</si>
  <si>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</si>
  <si>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</si>
  <si>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</si>
  <si>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</si>
  <si>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</si>
  <si>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</si>
  <si>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</si>
  <si>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</si>
  <si>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</si>
  <si>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</si>
  <si>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</si>
  <si>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</si>
  <si>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</si>
  <si>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</si>
  <si>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</si>
  <si>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</si>
  <si>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</si>
  <si>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</si>
  <si>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</si>
  <si>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</si>
  <si>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</si>
  <si>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</si>
  <si>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</si>
  <si>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</si>
  <si>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</si>
  <si>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</si>
  <si>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</si>
  <si>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</si>
  <si>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</si>
  <si>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</si>
  <si>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</si>
  <si>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</si>
  <si>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</si>
  <si>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</si>
  <si>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</si>
  <si>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</si>
  <si>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</si>
  <si>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</si>
  <si>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</si>
  <si>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</si>
  <si>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</si>
  <si>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</si>
  <si>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</si>
  <si>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</si>
  <si>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</si>
  <si>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</si>
  <si>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</si>
  <si>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</si>
  <si>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</si>
  <si>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</si>
  <si>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</si>
  <si>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</si>
  <si>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</si>
  <si>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</si>
  <si>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</si>
  <si>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</si>
  <si>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</si>
  <si>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</si>
  <si>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</si>
  <si>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</si>
  <si>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</si>
  <si>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</si>
  <si>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</si>
  <si>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</si>
  <si>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</si>
  <si>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</si>
  <si>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</si>
  <si>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</si>
  <si>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</si>
  <si>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</si>
  <si>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</si>
  <si>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</si>
  <si>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</si>
  <si>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</si>
  <si>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</si>
  <si>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</si>
  <si>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</si>
  <si>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</si>
  <si>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</si>
  <si>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</si>
  <si>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</si>
  <si>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</si>
  <si>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</si>
  <si>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</si>
  <si>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</si>
  <si>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</si>
  <si>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</si>
  <si>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</si>
  <si>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</si>
  <si>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</si>
  <si>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</si>
  <si>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</si>
  <si>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</si>
  <si>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</si>
  <si>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</si>
  <si>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</si>
  <si>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</si>
  <si>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</si>
  <si>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</si>
  <si>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</si>
  <si>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</si>
  <si>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</si>
  <si>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</si>
  <si>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</si>
  <si>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</si>
  <si>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</si>
  <si>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</si>
  <si>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</si>
  <si>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</si>
  <si>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</si>
  <si>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</si>
  <si>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</si>
  <si>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</si>
  <si>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</si>
  <si>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</si>
  <si>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</si>
  <si>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</si>
  <si>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</si>
  <si>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</si>
  <si>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</si>
  <si>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</si>
  <si>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</si>
  <si>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</si>
  <si>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</si>
  <si>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</si>
  <si>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</si>
  <si>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</si>
  <si>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</si>
  <si>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</si>
  <si>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</si>
  <si>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</si>
  <si>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</si>
  <si>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</si>
  <si>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</si>
  <si>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</si>
  <si>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</si>
  <si>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</si>
  <si>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</si>
  <si>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</si>
  <si>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</si>
  <si>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</si>
  <si>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</si>
  <si>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</si>
  <si>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</si>
  <si>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</si>
  <si>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</si>
  <si>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</si>
  <si>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</si>
  <si>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</si>
  <si>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</si>
  <si>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</si>
  <si>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</si>
  <si>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</si>
  <si>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</si>
  <si>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</si>
  <si>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</si>
  <si>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</si>
  <si>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</si>
  <si>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</si>
  <si>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</si>
  <si>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</si>
  <si>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</si>
  <si>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</si>
  <si>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</si>
  <si>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</si>
  <si>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</si>
  <si>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</si>
  <si>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</si>
  <si>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</si>
  <si>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</si>
  <si>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</si>
  <si>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</si>
  <si>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</si>
  <si>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</si>
  <si>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</si>
  <si>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</si>
  <si>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</si>
  <si>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</si>
  <si>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</si>
  <si>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</si>
  <si>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</si>
  <si>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</si>
  <si>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</si>
  <si>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</si>
  <si>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</si>
  <si>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</si>
  <si>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</si>
  <si>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</si>
  <si>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</si>
  <si>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</si>
  <si>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</si>
  <si>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</si>
  <si>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</si>
  <si>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</si>
  <si>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</si>
  <si>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</si>
  <si>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</si>
  <si>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</si>
  <si>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</si>
  <si>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</si>
  <si>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</si>
  <si>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</si>
  <si>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</si>
  <si>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</si>
  <si>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</si>
  <si>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</si>
  <si>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</si>
  <si>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</si>
  <si>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</si>
  <si>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</si>
  <si>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</si>
  <si>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</si>
  <si>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</si>
  <si>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</si>
  <si>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</si>
  <si>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</si>
  <si>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</si>
  <si>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</si>
  <si>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</si>
  <si>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</si>
  <si>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</si>
  <si>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</si>
  <si>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</si>
  <si>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</si>
  <si>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</si>
  <si>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</si>
  <si>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</si>
  <si>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</si>
  <si>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</si>
  <si>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</si>
  <si>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</si>
  <si>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</si>
  <si>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</si>
  <si>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</si>
  <si>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</si>
  <si>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</si>
  <si>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</si>
  <si>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</si>
  <si>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</si>
  <si>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</si>
  <si>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</si>
  <si>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</si>
  <si>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</si>
  <si>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</si>
  <si>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</si>
  <si>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</si>
  <si>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</si>
  <si>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</si>
  <si>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</si>
  <si>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</si>
  <si>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</si>
  <si>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</si>
  <si>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</si>
  <si>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</si>
  <si>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</si>
  <si>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</si>
  <si>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</si>
  <si>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</si>
  <si>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</si>
  <si>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</si>
  <si>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</si>
  <si>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</si>
  <si>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</si>
  <si>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</si>
  <si>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</si>
  <si>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</si>
  <si>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</si>
  <si>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</si>
  <si>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</si>
  <si>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</si>
  <si>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</si>
  <si>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</si>
  <si>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</si>
  <si>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</si>
  <si>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</si>
  <si>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</si>
  <si>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</si>
  <si>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</si>
  <si>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</si>
  <si>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</si>
  <si>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</si>
  <si>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</si>
  <si>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</si>
  <si>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</si>
  <si>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</si>
  <si>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</si>
  <si>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</si>
  <si>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</si>
  <si>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</si>
  <si>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</si>
  <si>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</si>
  <si>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</si>
  <si>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</si>
  <si>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</si>
  <si>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</si>
  <si>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</si>
  <si>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</si>
  <si>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</si>
  <si>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</si>
  <si>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</si>
  <si>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</si>
  <si>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</si>
  <si>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</si>
  <si>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</si>
  <si>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</si>
  <si>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</si>
  <si>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</si>
  <si>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</si>
  <si>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</si>
  <si>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</si>
  <si>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</si>
  <si>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</si>
  <si>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</si>
  <si>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</si>
  <si>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</si>
  <si>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</si>
  <si>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</si>
  <si>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</si>
  <si>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</si>
  <si>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</si>
  <si>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</si>
  <si>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</si>
  <si>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</si>
  <si>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</si>
  <si>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</si>
  <si>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</si>
  <si>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</si>
  <si>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</si>
  <si>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</si>
  <si>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</si>
  <si>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</si>
  <si>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</si>
  <si>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</si>
  <si>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</si>
  <si>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</si>
  <si>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</si>
  <si>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</si>
  <si>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</si>
  <si>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</si>
  <si>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</si>
  <si>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</si>
  <si>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</si>
  <si>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</si>
  <si>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</si>
  <si>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</si>
  <si>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</si>
  <si>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</si>
  <si>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</si>
  <si>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</si>
  <si>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</si>
  <si>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</si>
  <si>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</si>
  <si>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</si>
  <si>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</si>
  <si>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</si>
  <si>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</si>
  <si>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</si>
  <si>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</si>
  <si>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</si>
  <si>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</si>
  <si>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</si>
  <si>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</si>
  <si>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</si>
  <si>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</si>
  <si>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</si>
  <si>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</si>
  <si>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</si>
  <si>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</si>
  <si>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</si>
  <si>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</si>
  <si>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</si>
  <si>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</si>
  <si>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</si>
  <si>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</si>
  <si>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</si>
  <si>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</si>
  <si>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</si>
  <si>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</si>
  <si>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</si>
  <si>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</si>
  <si>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</si>
  <si>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</si>
  <si>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</si>
  <si>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</si>
  <si>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</si>
  <si>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</si>
  <si>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</si>
  <si>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</si>
  <si>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</si>
  <si>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</si>
  <si>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</si>
  <si>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</si>
  <si>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</si>
  <si>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</si>
  <si>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</si>
  <si>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</si>
  <si>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</si>
  <si>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</si>
  <si>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</si>
  <si>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</si>
  <si>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</si>
  <si>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</si>
  <si>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</si>
  <si>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</si>
  <si>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</si>
  <si>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</si>
  <si>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</si>
  <si>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</si>
  <si>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</si>
  <si>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</si>
  <si>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</si>
  <si>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</si>
  <si>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</si>
  <si>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</si>
  <si>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</si>
  <si>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</si>
  <si>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</si>
  <si>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</si>
  <si>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</si>
  <si>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</si>
  <si>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</si>
  <si>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</si>
  <si>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</si>
  <si>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</si>
  <si>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</si>
  <si>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</si>
  <si>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</si>
  <si>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</si>
  <si>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</si>
  <si>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</si>
  <si>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</si>
  <si>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</si>
  <si>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</si>
  <si>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</si>
  <si>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</si>
  <si>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</si>
  <si>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</si>
  <si>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</si>
  <si>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</si>
  <si>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</si>
  <si>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</si>
  <si>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</si>
  <si>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</si>
  <si>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</si>
  <si>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</si>
  <si>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</si>
  <si>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</si>
  <si>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</si>
  <si>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</si>
  <si>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</si>
  <si>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</si>
  <si>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</si>
  <si>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</si>
  <si>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</si>
  <si>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</si>
  <si>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</si>
  <si>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</si>
  <si>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</si>
  <si>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</si>
  <si>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</si>
  <si>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</si>
  <si>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</si>
  <si>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</si>
  <si>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</si>
  <si>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</si>
  <si>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</si>
  <si>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</si>
  <si>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</si>
  <si>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</si>
  <si>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</si>
  <si>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</si>
  <si>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</si>
  <si>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</si>
  <si>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</si>
  <si>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</si>
  <si>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</si>
  <si>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</si>
  <si>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</si>
  <si>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</si>
  <si>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</si>
  <si>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</si>
  <si>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</si>
  <si>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</si>
  <si>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</si>
  <si>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</si>
  <si>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</si>
  <si>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</si>
  <si>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</si>
  <si>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</si>
  <si>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</si>
  <si>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</si>
  <si>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</si>
  <si>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</si>
  <si>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</si>
  <si>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</si>
  <si>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</si>
  <si>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</si>
  <si>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</si>
  <si>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</si>
  <si>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</si>
  <si>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</si>
  <si>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</si>
  <si>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</si>
  <si>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</si>
  <si>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</si>
  <si>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</si>
  <si>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</si>
  <si>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</si>
  <si>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</si>
  <si>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</si>
  <si>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</si>
  <si>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</si>
  <si>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</si>
  <si>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</si>
  <si>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</si>
  <si>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</si>
  <si>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</si>
  <si>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</si>
  <si>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</si>
  <si>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</si>
  <si>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</si>
  <si>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</si>
  <si>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</si>
  <si>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</si>
  <si>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</si>
  <si>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</si>
  <si>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</si>
  <si>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</si>
  <si>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</si>
  <si>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</si>
  <si>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</si>
  <si>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</si>
  <si>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</si>
  <si>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</si>
  <si>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</si>
  <si>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</si>
  <si>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</si>
  <si>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</si>
  <si>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</si>
  <si>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</si>
  <si>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</si>
  <si>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</si>
  <si>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</si>
  <si>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</si>
  <si>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</si>
  <si>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</si>
  <si>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</si>
  <si>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</si>
  <si>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</si>
  <si>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</si>
  <si>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</si>
  <si>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</si>
  <si>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</si>
  <si>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</si>
  <si>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</si>
  <si>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</si>
  <si>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</si>
  <si>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</si>
  <si>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</si>
  <si>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</si>
  <si>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</si>
  <si>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</si>
  <si>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</si>
  <si>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</si>
  <si>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</si>
  <si>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</si>
  <si>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</si>
  <si>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</si>
  <si>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</si>
  <si>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</si>
  <si>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</si>
  <si>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</si>
  <si>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</si>
  <si>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</si>
  <si>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</si>
  <si>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</si>
  <si>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</si>
  <si>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</si>
  <si>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</si>
  <si>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</si>
  <si>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</si>
  <si>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</si>
  <si>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</si>
  <si>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</si>
  <si>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</si>
  <si>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</si>
  <si>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</si>
  <si>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</si>
  <si>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</si>
  <si>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</si>
  <si>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</si>
  <si>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</si>
  <si>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</si>
  <si>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</si>
  <si>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</si>
  <si>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</si>
  <si>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</si>
  <si>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</si>
  <si>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</si>
  <si>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</si>
  <si>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</si>
  <si>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</si>
  <si>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</si>
  <si>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</si>
  <si>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</si>
  <si>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</si>
  <si>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</si>
  <si>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</si>
  <si>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</si>
  <si>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</si>
  <si>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</si>
  <si>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</si>
  <si>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</si>
  <si>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</si>
  <si>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</si>
  <si>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</si>
  <si>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</si>
  <si>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</si>
  <si>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</si>
  <si>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</si>
  <si>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</si>
  <si>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</si>
  <si>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</si>
  <si>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</si>
  <si>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</si>
  <si>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</si>
  <si>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</si>
  <si>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</si>
  <si>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</si>
  <si>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</si>
  <si>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</si>
  <si>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</si>
  <si>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</si>
  <si>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</si>
  <si>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</si>
  <si>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</si>
  <si>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</si>
  <si>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</si>
  <si>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</si>
  <si>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</si>
  <si>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</si>
  <si>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</si>
  <si>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</si>
  <si>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</si>
  <si>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</si>
  <si>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</si>
  <si>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</si>
  <si>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</si>
  <si>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</si>
  <si>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</si>
  <si>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</si>
  <si>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</si>
  <si>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</si>
  <si>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</si>
  <si>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</si>
  <si>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</si>
  <si>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</si>
  <si>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</si>
  <si>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</si>
  <si>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</si>
  <si>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</si>
  <si>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</si>
  <si>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</si>
  <si>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</si>
  <si>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</si>
  <si>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</si>
  <si>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</si>
  <si>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</si>
  <si>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</si>
  <si>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</si>
  <si>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</si>
  <si>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</si>
  <si>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</si>
  <si>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</si>
  <si>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</si>
  <si>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</si>
  <si>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</si>
  <si>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</si>
  <si>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</si>
  <si>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</si>
  <si>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</si>
  <si>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</si>
  <si>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</si>
  <si>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</si>
  <si>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</si>
  <si>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</si>
  <si>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</si>
  <si>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</si>
  <si>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</si>
  <si>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</si>
  <si>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</si>
  <si>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</si>
  <si>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</si>
  <si>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</si>
  <si>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</si>
  <si>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</si>
  <si>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</si>
  <si>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</si>
  <si>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</si>
  <si>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</si>
  <si>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</si>
  <si>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</si>
  <si>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</si>
  <si>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</si>
  <si>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</si>
  <si>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</si>
  <si>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</si>
  <si>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</si>
  <si>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</si>
  <si>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</si>
  <si>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</si>
  <si>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</si>
  <si>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</si>
  <si>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</si>
  <si>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</si>
  <si>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</si>
  <si>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</si>
  <si>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</si>
  <si>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</si>
  <si>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</si>
  <si>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</si>
  <si>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</si>
  <si>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</si>
  <si>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</si>
  <si>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</si>
  <si>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</si>
  <si>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</si>
  <si>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</si>
  <si>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</si>
  <si>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</si>
  <si>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</si>
  <si>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</si>
  <si>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</si>
  <si>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</si>
  <si>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</si>
  <si>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</si>
  <si>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</si>
  <si>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</si>
  <si>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</si>
  <si>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</si>
  <si>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</si>
  <si>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</si>
  <si>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</si>
  <si>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</si>
  <si>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</si>
  <si>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</si>
  <si>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</si>
  <si>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</si>
  <si>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</si>
  <si>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</si>
  <si>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</si>
  <si>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</si>
  <si>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</si>
  <si>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</si>
  <si>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</si>
  <si>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</si>
  <si>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</si>
  <si>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</si>
  <si>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</si>
  <si>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</si>
  <si>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</si>
  <si>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</si>
  <si>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</si>
  <si>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</si>
  <si>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</si>
  <si>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</si>
  <si>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</si>
  <si>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</si>
  <si>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</si>
  <si>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</si>
  <si>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</si>
  <si>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</si>
  <si>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</si>
  <si>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</si>
  <si>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</si>
  <si>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</si>
  <si>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</si>
  <si>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</si>
  <si>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</si>
  <si>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</si>
  <si>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</si>
  <si>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</si>
  <si>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</si>
  <si>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</si>
  <si>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</si>
  <si>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</si>
  <si>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</si>
  <si>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</si>
  <si>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</si>
  <si>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</si>
  <si>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</si>
  <si>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</si>
  <si>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</si>
  <si>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</si>
  <si>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</si>
  <si>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</si>
  <si>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</si>
  <si>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</si>
  <si>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</si>
  <si>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</si>
  <si>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</si>
  <si>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</si>
  <si>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</si>
  <si>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</si>
  <si>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</si>
  <si>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</si>
  <si>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</si>
  <si>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</si>
  <si>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</si>
  <si>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</si>
  <si>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</si>
  <si>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</si>
  <si>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</si>
  <si>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</si>
  <si>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</si>
  <si>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</si>
  <si>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</si>
  <si>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</si>
  <si>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</si>
  <si>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</si>
  <si>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</si>
  <si>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</si>
  <si>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</si>
  <si>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</si>
  <si>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</si>
  <si>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</si>
  <si>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</si>
  <si>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</si>
  <si>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</si>
  <si>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</si>
  <si>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</si>
  <si>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</si>
  <si>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</si>
  <si>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</si>
  <si>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</si>
  <si>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</si>
  <si>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</si>
  <si>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</si>
  <si>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</si>
  <si>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</si>
  <si>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</si>
  <si>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</si>
  <si>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</si>
  <si>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</si>
  <si>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</si>
  <si>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</si>
  <si>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</si>
  <si>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</si>
  <si>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</si>
  <si>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</si>
  <si>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</si>
  <si>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</si>
  <si>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</si>
  <si>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</si>
  <si>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</si>
  <si>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</si>
  <si>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</si>
  <si>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</si>
  <si>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</si>
  <si>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</si>
  <si>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</si>
  <si>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</si>
  <si>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</si>
  <si>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</si>
  <si>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</si>
  <si>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</si>
  <si>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</si>
  <si>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</si>
  <si>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</si>
  <si>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</si>
  <si>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</si>
  <si>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</si>
  <si>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</si>
  <si>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</si>
  <si>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</si>
  <si>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</si>
  <si>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</si>
  <si>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</si>
  <si>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</si>
  <si>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</si>
  <si>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</si>
  <si>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</si>
  <si>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</si>
  <si>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</si>
  <si>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</si>
  <si>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</si>
  <si>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</si>
  <si>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</si>
  <si>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</si>
  <si>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</si>
  <si>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</si>
  <si>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</si>
  <si>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</si>
  <si>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</si>
  <si>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</si>
  <si>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</si>
  <si>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</si>
  <si>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</si>
  <si>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</si>
  <si>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</si>
  <si>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</si>
  <si>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</si>
  <si>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</si>
  <si>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</si>
  <si>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</si>
  <si>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</si>
  <si>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</si>
  <si>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</si>
  <si>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</si>
  <si>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</si>
  <si>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</si>
  <si>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</si>
  <si>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</si>
  <si>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</si>
  <si>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</si>
  <si>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</si>
  <si>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</si>
  <si>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</si>
  <si>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</si>
  <si>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</si>
  <si>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</si>
  <si>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</si>
  <si>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</si>
  <si>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</si>
  <si>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</si>
  <si>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</si>
  <si>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</si>
  <si>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</si>
  <si>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</si>
  <si>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</si>
  <si>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</si>
  <si>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</si>
  <si>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</si>
  <si>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</si>
  <si>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</si>
  <si>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</si>
  <si>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</si>
  <si>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</si>
  <si>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</si>
  <si>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</si>
  <si>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</si>
  <si>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</si>
  <si>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</si>
  <si>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</si>
  <si>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</si>
  <si>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</si>
  <si>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</si>
  <si>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</si>
  <si>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</si>
  <si>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</si>
  <si>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</si>
  <si>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</si>
  <si>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</si>
  <si>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</si>
  <si>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</si>
  <si>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</si>
  <si>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</si>
  <si>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</si>
  <si>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</si>
  <si>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</si>
  <si>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</si>
  <si>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</si>
  <si>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</si>
  <si>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</si>
  <si>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</si>
  <si>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</si>
  <si>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</si>
  <si>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</si>
  <si>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</si>
  <si>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</si>
  <si>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</si>
  <si>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</si>
  <si>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</si>
  <si>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</si>
  <si>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</si>
  <si>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</si>
  <si>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</si>
  <si>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</si>
  <si>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</si>
  <si>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</si>
  <si>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</si>
  <si>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</si>
  <si>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</si>
  <si>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</si>
  <si>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</si>
  <si>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</si>
  <si>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</si>
  <si>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</si>
  <si>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</si>
  <si>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</si>
  <si>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</si>
  <si>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</si>
  <si>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</si>
  <si>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</si>
  <si>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</si>
  <si>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</si>
  <si>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</si>
  <si>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</si>
  <si>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</si>
  <si>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</si>
  <si>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</si>
  <si>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</si>
  <si>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</si>
  <si>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</si>
  <si>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</si>
  <si>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</si>
  <si>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</si>
  <si>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</si>
  <si>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</si>
  <si>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</si>
  <si>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</si>
  <si>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</si>
  <si>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</si>
  <si>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</si>
  <si>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</si>
  <si>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</si>
  <si>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</si>
  <si>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</si>
  <si>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</si>
  <si>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</si>
  <si>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</si>
  <si>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</si>
  <si>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</si>
  <si>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</si>
  <si>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</si>
  <si>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</si>
  <si>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</si>
  <si>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</si>
  <si>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</si>
  <si>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</si>
  <si>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</si>
  <si>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</si>
  <si>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</si>
  <si>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</si>
  <si>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</si>
  <si>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</si>
  <si>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</si>
  <si>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</si>
  <si>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</si>
  <si>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</si>
  <si>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</si>
  <si>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</si>
  <si>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</si>
  <si>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</si>
  <si>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</si>
  <si>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</si>
  <si>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</si>
  <si>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</si>
  <si>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</si>
  <si>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</si>
  <si>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</si>
  <si>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</si>
  <si>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</si>
  <si>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</si>
  <si>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</si>
  <si>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</si>
  <si>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</si>
  <si>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</si>
  <si>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</si>
  <si>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</si>
  <si>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</si>
  <si>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</si>
  <si>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</si>
  <si>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</si>
  <si>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</si>
  <si>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</si>
  <si>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</si>
  <si>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</si>
  <si>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</si>
  <si>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</si>
  <si>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</si>
  <si>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</si>
  <si>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</si>
  <si>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</si>
  <si>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</si>
  <si>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</si>
  <si>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</si>
  <si>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</si>
  <si>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</si>
  <si>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</si>
  <si>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</si>
  <si>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</si>
  <si>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</si>
  <si>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</si>
  <si>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</si>
  <si>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</si>
  <si>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</si>
  <si>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</si>
  <si>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</si>
  <si>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</si>
  <si>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</si>
  <si>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</si>
  <si>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</si>
  <si>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</si>
  <si>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</si>
  <si>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</si>
  <si>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</si>
  <si>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</si>
  <si>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</si>
  <si>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</si>
  <si>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</si>
  <si>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</si>
  <si>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</si>
  <si>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</si>
  <si>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</si>
  <si>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</si>
  <si>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</si>
  <si>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</si>
  <si>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</si>
  <si>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</si>
  <si>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</si>
  <si>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</si>
  <si>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</si>
  <si>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</si>
  <si>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</si>
  <si>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</si>
  <si>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</si>
  <si>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</si>
  <si>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</si>
  <si>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</si>
  <si>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</si>
  <si>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</si>
  <si>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</si>
  <si>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</si>
  <si>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</si>
  <si>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</si>
  <si>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</si>
  <si>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</si>
  <si>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</si>
  <si>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</si>
  <si>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</si>
  <si>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</si>
  <si>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</si>
  <si>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</si>
  <si>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</si>
  <si>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</si>
  <si>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</si>
  <si>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</si>
  <si>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</si>
  <si>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</si>
  <si>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</si>
  <si>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</si>
  <si>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</si>
  <si>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</si>
  <si>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</si>
  <si>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</si>
  <si>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</si>
  <si>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</si>
  <si>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</si>
  <si>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</si>
  <si>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</si>
  <si>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</si>
  <si>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</si>
  <si>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</si>
  <si>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</si>
  <si>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</si>
  <si>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</si>
  <si>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</si>
  <si>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</si>
  <si>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</si>
  <si>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</si>
  <si>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</si>
  <si>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</si>
  <si>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</si>
  <si>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</si>
  <si>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</si>
  <si>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</si>
  <si>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</si>
  <si>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</si>
  <si>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</si>
  <si>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</si>
  <si>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</si>
  <si>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</si>
  <si>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</si>
  <si>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</si>
  <si>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</si>
  <si>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</si>
  <si>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</si>
  <si>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</si>
  <si>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</si>
  <si>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</si>
  <si>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</si>
  <si>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</si>
  <si>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</si>
  <si>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</si>
  <si>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</si>
  <si>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</si>
  <si>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</si>
  <si>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</si>
  <si>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</si>
  <si>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</si>
  <si>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</si>
  <si>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</si>
  <si>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</si>
  <si>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</si>
  <si>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</si>
  <si>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</si>
  <si>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</si>
  <si>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</si>
  <si>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</si>
  <si>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</si>
  <si>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</si>
  <si>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</si>
  <si>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</si>
  <si>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</si>
  <si>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</si>
  <si>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</si>
  <si>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</si>
  <si>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</si>
  <si>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</si>
  <si>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</si>
  <si>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</si>
  <si>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</si>
  <si>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</si>
  <si>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</si>
  <si>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</si>
  <si>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</si>
  <si>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</si>
  <si>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</si>
  <si>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</si>
  <si>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</si>
  <si>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</si>
  <si>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</si>
  <si>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</si>
  <si>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</si>
  <si>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</si>
  <si>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</si>
  <si>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</si>
  <si>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</si>
  <si>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</si>
  <si>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</si>
  <si>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</si>
  <si>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</si>
  <si>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</si>
  <si>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</si>
  <si>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</si>
  <si>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</si>
  <si>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</si>
  <si>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</si>
  <si>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</si>
  <si>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</si>
  <si>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</si>
  <si>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</si>
  <si>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</si>
  <si>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</si>
  <si>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</si>
  <si>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</si>
  <si>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</si>
  <si>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</si>
  <si>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</si>
  <si>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</si>
  <si>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</si>
  <si>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</si>
  <si>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</si>
  <si>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</si>
  <si>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</si>
  <si>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</si>
  <si>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</si>
  <si>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</si>
  <si>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</si>
  <si>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</si>
  <si>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</si>
  <si>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</si>
  <si>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</si>
  <si>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</si>
  <si>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</si>
  <si>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</si>
  <si>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</si>
  <si>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</si>
  <si>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</si>
  <si>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</si>
  <si>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</si>
  <si>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</si>
  <si>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</si>
  <si>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</si>
  <si>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</si>
  <si>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</si>
  <si>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</si>
  <si>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</si>
  <si>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</si>
  <si>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</si>
  <si>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</si>
  <si>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</si>
  <si>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</si>
  <si>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</si>
  <si>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</si>
  <si>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</si>
  <si>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</si>
  <si>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</si>
  <si>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</si>
  <si>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</si>
  <si>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</si>
  <si>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</si>
  <si>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</si>
  <si>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</si>
  <si>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</si>
  <si>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</si>
  <si>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</si>
  <si>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</si>
  <si>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</si>
  <si>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</si>
  <si>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</si>
  <si>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</si>
  <si>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</si>
  <si>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</si>
  <si>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</si>
  <si>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</si>
  <si>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</si>
  <si>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</si>
  <si>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</si>
  <si>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</si>
  <si>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</si>
  <si>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</si>
  <si>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</si>
  <si>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</si>
  <si>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</si>
  <si>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</si>
  <si>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</si>
  <si>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</si>
  <si>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</si>
  <si>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</si>
  <si>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</si>
  <si>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</si>
  <si>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</si>
  <si>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</si>
  <si>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</si>
  <si>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</si>
  <si>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</si>
  <si>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</si>
  <si>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</si>
  <si>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</si>
  <si>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</si>
  <si>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</si>
  <si>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</si>
  <si>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</si>
  <si>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</si>
  <si>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</si>
  <si>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</si>
  <si>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</si>
  <si>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</si>
  <si>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</si>
  <si>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</si>
  <si>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</si>
  <si>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</si>
  <si>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</si>
  <si>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</si>
  <si>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</si>
  <si>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</si>
  <si>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</si>
  <si>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</si>
  <si>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</si>
  <si>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</si>
  <si>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</si>
  <si>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</si>
  <si>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</si>
  <si>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</si>
  <si>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</si>
  <si>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</si>
  <si>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</si>
  <si>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</si>
  <si>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</si>
  <si>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</si>
  <si>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</si>
  <si>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</si>
  <si>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</si>
  <si>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</si>
  <si>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</si>
  <si>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</si>
  <si>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</si>
  <si>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</si>
  <si>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</si>
  <si>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</si>
  <si>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</si>
  <si>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</si>
  <si>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</si>
  <si>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</si>
  <si>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</si>
  <si>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</si>
  <si>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</si>
  <si>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</si>
  <si>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</si>
  <si>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</si>
  <si>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</si>
  <si>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</si>
  <si>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</si>
  <si>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</si>
  <si>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</si>
  <si>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</si>
  <si>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</si>
  <si>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</si>
  <si>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</si>
  <si>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</si>
  <si>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</si>
  <si>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</si>
  <si>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</si>
  <si>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</si>
  <si>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</si>
  <si>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</si>
  <si>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</si>
  <si>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</si>
  <si>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</si>
  <si>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</si>
  <si>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</si>
  <si>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</si>
  <si>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</si>
  <si>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</si>
  <si>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</si>
  <si>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</si>
  <si>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</si>
  <si>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</si>
  <si>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</si>
  <si>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</si>
  <si>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</si>
  <si>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</si>
  <si>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</si>
  <si>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</si>
  <si>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</si>
  <si>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</si>
  <si>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</si>
  <si>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</si>
  <si>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</si>
  <si>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</si>
  <si>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</si>
  <si>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</si>
  <si>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</si>
  <si>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</si>
  <si>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</si>
  <si>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</si>
  <si>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</si>
  <si>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</si>
  <si>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</si>
  <si>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</si>
  <si>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</si>
  <si>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</si>
  <si>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</si>
  <si>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</si>
  <si>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</si>
  <si>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</si>
  <si>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</si>
  <si>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</si>
  <si>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</si>
  <si>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</si>
  <si>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</si>
  <si>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</si>
  <si>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</si>
  <si>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</si>
  <si>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</si>
  <si>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</si>
  <si>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</si>
  <si>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</si>
  <si>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</si>
  <si>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</si>
  <si>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</si>
  <si>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</si>
  <si>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</si>
  <si>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</si>
  <si>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</si>
  <si>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</si>
  <si>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</si>
  <si>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</si>
  <si>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</si>
  <si>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</si>
  <si>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</si>
  <si>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</si>
  <si>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</si>
  <si>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</si>
  <si>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</si>
  <si>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</si>
  <si>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</si>
  <si>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</si>
  <si>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</si>
  <si>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</si>
  <si>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</si>
  <si>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</si>
  <si>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</si>
  <si>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</si>
  <si>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</si>
  <si>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</si>
  <si>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</si>
  <si>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</si>
  <si>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</si>
  <si>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</si>
  <si>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</si>
  <si>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</si>
  <si>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</si>
  <si>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</si>
  <si>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</si>
  <si>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</si>
  <si>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</si>
  <si>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</si>
  <si>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</si>
  <si>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</si>
  <si>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</si>
  <si>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</si>
  <si>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</si>
  <si>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</si>
  <si>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</si>
  <si>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</si>
  <si>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</si>
  <si>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</si>
  <si>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</si>
  <si>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</si>
  <si>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</si>
  <si>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</si>
  <si>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</si>
  <si>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</si>
  <si>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</si>
  <si>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</si>
  <si>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</si>
  <si>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</si>
  <si>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</si>
  <si>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</si>
  <si>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</si>
  <si>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</si>
  <si>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</si>
  <si>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</si>
  <si>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</si>
  <si>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</si>
  <si>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</si>
  <si>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</si>
  <si>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</si>
  <si>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</si>
  <si>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</si>
  <si>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</si>
  <si>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</si>
  <si>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</si>
  <si>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</si>
  <si>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</si>
  <si>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</si>
  <si>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</si>
  <si>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</si>
  <si>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</si>
  <si>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</si>
  <si>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</si>
  <si>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</si>
  <si>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</si>
  <si>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</si>
  <si>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</si>
  <si>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</si>
  <si>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</si>
  <si>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</si>
  <si>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</si>
  <si>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</si>
  <si>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</si>
  <si>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</si>
  <si>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</si>
  <si>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</si>
  <si>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</si>
  <si>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</si>
  <si>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</si>
  <si>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</si>
  <si>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</si>
  <si>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</si>
  <si>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</si>
  <si>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</si>
  <si>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</si>
  <si>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</si>
  <si>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</si>
  <si>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</si>
  <si>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</si>
  <si>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</si>
  <si>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</si>
  <si>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</si>
  <si>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</si>
  <si>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</si>
  <si>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</si>
  <si>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</si>
  <si>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</si>
  <si>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</si>
  <si>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</si>
  <si>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</si>
  <si>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</si>
  <si>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</si>
  <si>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</si>
  <si>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</si>
  <si>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</si>
  <si>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</si>
  <si>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</si>
  <si>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</si>
  <si>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</si>
  <si>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</si>
  <si>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</si>
  <si>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</si>
  <si>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</si>
  <si>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</si>
  <si>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</si>
  <si>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</si>
  <si>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</si>
  <si>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</si>
  <si>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</si>
  <si>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</si>
  <si>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</si>
  <si>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</si>
  <si>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</si>
  <si>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</si>
  <si>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</si>
  <si>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</si>
  <si>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</si>
  <si>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</si>
  <si>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</si>
  <si>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</si>
  <si>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</si>
  <si>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</si>
  <si>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</si>
  <si>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</si>
  <si>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</si>
  <si>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</si>
  <si>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</si>
  <si>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</si>
  <si>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</si>
  <si>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</si>
  <si>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</si>
  <si>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</si>
  <si>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</si>
  <si>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</si>
  <si>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</si>
  <si>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</si>
  <si>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</si>
  <si>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</si>
  <si>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</si>
  <si>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</si>
  <si>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</si>
  <si>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</si>
  <si>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</si>
  <si>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</si>
  <si>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</si>
  <si>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</si>
  <si>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</si>
  <si>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</si>
  <si>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</si>
  <si>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</si>
  <si>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</si>
  <si>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</si>
  <si>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</si>
  <si>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</si>
  <si>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</si>
  <si>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</si>
  <si>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</si>
  <si>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</si>
  <si>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</si>
  <si>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</si>
  <si>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</si>
  <si>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</si>
  <si>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</si>
  <si>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</si>
  <si>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</si>
  <si>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</si>
  <si>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</si>
  <si>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</si>
  <si>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</si>
  <si>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</si>
  <si>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</si>
  <si>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</si>
  <si>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</si>
  <si>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</si>
  <si>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</si>
  <si>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</si>
  <si>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</si>
  <si>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</si>
  <si>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</si>
  <si>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</si>
  <si>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</si>
  <si>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</si>
  <si>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</si>
  <si>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</si>
  <si>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</si>
  <si>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</si>
  <si>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</si>
  <si>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</si>
  <si>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</si>
  <si>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</si>
  <si>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</si>
  <si>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</si>
  <si>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</si>
  <si>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</si>
  <si>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</si>
  <si>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</si>
  <si>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</si>
  <si>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</si>
  <si>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</si>
  <si>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</si>
  <si>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</si>
  <si>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</si>
  <si>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</si>
  <si>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</si>
  <si>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</si>
  <si>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</si>
  <si>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</si>
  <si>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</si>
  <si>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</si>
  <si>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</si>
  <si>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</si>
  <si>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</si>
  <si>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</si>
  <si>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</si>
  <si>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</si>
  <si>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</si>
  <si>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</si>
  <si>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</si>
  <si>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</si>
  <si>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</si>
  <si>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</si>
  <si>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</si>
  <si>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</si>
  <si>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</si>
  <si>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</si>
  <si>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</si>
  <si>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</si>
  <si>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</si>
  <si>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</si>
  <si>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</si>
  <si>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</si>
  <si>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</si>
  <si>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</si>
  <si>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</si>
  <si>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</si>
  <si>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</si>
  <si>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</si>
  <si>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</si>
  <si>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</si>
  <si>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</si>
  <si>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</si>
  <si>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</si>
  <si>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</si>
  <si>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</si>
  <si>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</si>
  <si>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</si>
  <si>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</si>
  <si>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</si>
  <si>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</si>
  <si>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</si>
  <si>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</si>
  <si>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</si>
  <si>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</si>
  <si>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</si>
  <si>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</si>
  <si>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</si>
  <si>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</si>
  <si>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</si>
  <si>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</si>
  <si>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</si>
  <si>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</si>
  <si>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</si>
  <si>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</si>
  <si>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</si>
  <si>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</si>
  <si>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</si>
  <si>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</si>
  <si>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</si>
  <si>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</si>
  <si>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</si>
  <si>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</si>
  <si>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</si>
  <si>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</si>
  <si>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</si>
  <si>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</si>
  <si>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</si>
  <si>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</si>
  <si>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</si>
  <si>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</si>
  <si>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</si>
  <si>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</si>
  <si>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</si>
  <si>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</si>
  <si>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</si>
  <si>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</si>
  <si>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</si>
  <si>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</si>
  <si>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</si>
  <si>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</si>
  <si>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</si>
  <si>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</si>
  <si>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</si>
  <si>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</si>
  <si>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</si>
  <si>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</si>
  <si>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</si>
  <si>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</si>
  <si>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</si>
  <si>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</si>
  <si>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</si>
  <si>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</si>
  <si>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</si>
  <si>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</si>
  <si>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</si>
  <si>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</si>
  <si>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</si>
  <si>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</si>
  <si>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</si>
  <si>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</si>
  <si>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</si>
  <si>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</si>
  <si>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</si>
  <si>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</si>
  <si>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</si>
  <si>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</si>
  <si>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</si>
  <si>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</si>
  <si>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</si>
  <si>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</si>
  <si>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</si>
  <si>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</si>
  <si>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</si>
  <si>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</si>
  <si>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</si>
  <si>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</si>
  <si>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</si>
  <si>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</si>
  <si>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</si>
  <si>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</si>
  <si>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</si>
  <si>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</si>
  <si>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</si>
  <si>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</si>
  <si>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</si>
  <si>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</si>
  <si>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</si>
  <si>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</si>
  <si>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</si>
  <si>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</si>
  <si>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</si>
  <si>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</si>
  <si>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</si>
  <si>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</si>
  <si>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</si>
  <si>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</si>
  <si>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</si>
  <si>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</si>
  <si>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</si>
  <si>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</si>
  <si>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</si>
  <si>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</si>
  <si>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</si>
  <si>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</si>
  <si>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</si>
  <si>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</si>
  <si>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</si>
  <si>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</si>
  <si>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</si>
  <si>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</si>
  <si>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</si>
  <si>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</si>
  <si>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</si>
  <si>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</si>
  <si>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</si>
  <si>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</si>
  <si>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</si>
  <si>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</si>
  <si>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</si>
  <si>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</si>
  <si>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</si>
  <si>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</si>
  <si>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</si>
  <si>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</si>
  <si>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</si>
  <si>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</si>
  <si>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</si>
  <si>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</si>
  <si>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</si>
  <si>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</si>
  <si>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</si>
  <si>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</si>
  <si>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</si>
  <si>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</si>
  <si>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</si>
  <si>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</si>
  <si>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</si>
  <si>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</si>
  <si>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</si>
  <si>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</si>
  <si>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</si>
  <si>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</si>
  <si>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</si>
  <si>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</si>
  <si>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</si>
  <si>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</si>
  <si>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</si>
  <si>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</si>
  <si>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</si>
  <si>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</si>
  <si>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</si>
  <si>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</si>
  <si>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</si>
  <si>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</si>
  <si>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</si>
  <si>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</si>
  <si>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</si>
  <si>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</si>
  <si>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</si>
  <si>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</si>
  <si>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</si>
  <si>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</si>
  <si>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</si>
  <si>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</si>
  <si>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</si>
  <si>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</si>
  <si>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</si>
  <si>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</si>
  <si>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</si>
  <si>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</si>
  <si>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</si>
  <si>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</si>
  <si>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</si>
  <si>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</si>
  <si>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</si>
  <si>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</si>
  <si>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</si>
  <si>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</si>
  <si>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</si>
  <si>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</si>
  <si>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</si>
  <si>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</si>
  <si>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</si>
  <si>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</si>
  <si>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</si>
  <si>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</si>
  <si>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</si>
  <si>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</si>
  <si>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</si>
  <si>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</si>
  <si>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</si>
  <si>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</si>
  <si>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</si>
  <si>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</si>
  <si>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</si>
  <si>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</si>
  <si>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</si>
  <si>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</si>
  <si>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</si>
  <si>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</si>
  <si>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</si>
  <si>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</si>
  <si>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</si>
  <si>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</si>
  <si>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</si>
  <si>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</si>
  <si>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</si>
  <si>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</si>
  <si>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</si>
  <si>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</si>
  <si>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</si>
  <si>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</si>
  <si>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</si>
  <si>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</si>
  <si>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</si>
  <si>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</si>
  <si>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</si>
  <si>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</si>
  <si>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</si>
  <si>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</si>
  <si>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</si>
  <si>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</si>
  <si>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</si>
  <si>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</si>
  <si>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</si>
  <si>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</si>
  <si>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</si>
  <si>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</si>
  <si>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</si>
  <si>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</si>
  <si>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</si>
  <si>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</si>
  <si>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</si>
  <si>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</si>
  <si>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</si>
  <si>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</si>
  <si>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</si>
  <si>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</si>
  <si>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</si>
  <si>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</si>
  <si>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</si>
  <si>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</si>
  <si>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</si>
  <si>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</si>
  <si>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</si>
  <si>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</si>
  <si>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</si>
  <si>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</si>
  <si>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</si>
  <si>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</si>
  <si>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</si>
  <si>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</si>
  <si>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</si>
  <si>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</si>
  <si>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</si>
  <si>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</si>
  <si>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</si>
  <si>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</si>
  <si>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</si>
  <si>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</si>
  <si>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</si>
  <si>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</si>
  <si>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</si>
  <si>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</si>
  <si>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</si>
  <si>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</si>
  <si>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</si>
  <si>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</si>
  <si>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</si>
  <si>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</si>
  <si>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</si>
  <si>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</si>
  <si>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</si>
  <si>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</si>
  <si>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</si>
  <si>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</si>
  <si>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</si>
  <si>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</si>
  <si>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</si>
  <si>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</si>
  <si>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</si>
  <si>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</si>
  <si>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</si>
  <si>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</si>
  <si>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</si>
  <si>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</si>
  <si>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</si>
  <si>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</si>
  <si>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</si>
  <si>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</si>
  <si>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</si>
  <si>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</si>
  <si>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</si>
  <si>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</si>
  <si>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</si>
  <si>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</si>
  <si>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</si>
  <si>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</si>
  <si>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</si>
  <si>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</si>
  <si>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</si>
  <si>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</si>
  <si>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</si>
  <si>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</si>
  <si>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</si>
  <si>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</si>
  <si>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</si>
  <si>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</si>
  <si>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</si>
  <si>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</si>
  <si>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</si>
  <si>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</si>
  <si>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</si>
  <si>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</si>
  <si>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</si>
  <si>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</si>
  <si>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</si>
  <si>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</si>
  <si>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</si>
  <si>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</si>
  <si>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</si>
  <si>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</si>
  <si>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</si>
  <si>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</si>
  <si>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</si>
  <si>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</si>
  <si>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</si>
  <si>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</si>
  <si>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</si>
  <si>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</si>
  <si>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</si>
  <si>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</si>
  <si>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</si>
  <si>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</si>
  <si>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</si>
  <si>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</si>
  <si>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</si>
  <si>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</si>
  <si>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</si>
  <si>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</si>
  <si>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</si>
  <si>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</si>
  <si>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</si>
  <si>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</si>
  <si>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</si>
  <si>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</si>
  <si>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</si>
  <si>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</si>
  <si>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</si>
  <si>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</si>
  <si>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</si>
  <si>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</si>
  <si>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</si>
  <si>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</si>
  <si>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</si>
  <si>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</si>
  <si>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</si>
  <si>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</si>
  <si>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</si>
  <si>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</si>
  <si>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</si>
  <si>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</si>
  <si>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</si>
  <si>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</si>
  <si>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</si>
  <si>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</si>
  <si>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</si>
  <si>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</si>
  <si>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</si>
  <si>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</si>
  <si>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</si>
  <si>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</si>
  <si>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</si>
  <si>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</si>
  <si>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</si>
  <si>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</si>
  <si>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</si>
  <si>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</si>
  <si>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</si>
  <si>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</si>
  <si>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</si>
  <si>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</si>
  <si>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</si>
  <si>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</si>
  <si>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</si>
  <si>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</si>
  <si>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</si>
  <si>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</si>
  <si>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</si>
  <si>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</si>
  <si>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</si>
  <si>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</si>
  <si>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</si>
  <si>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</si>
  <si>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</si>
  <si>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</si>
  <si>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</si>
  <si>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</si>
  <si>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</si>
  <si>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</si>
  <si>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</si>
  <si>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</si>
  <si>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</si>
  <si>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</si>
  <si>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</si>
  <si>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</si>
  <si>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</si>
  <si>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</si>
  <si>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</si>
  <si>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</si>
  <si>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</si>
  <si>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</si>
  <si>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</si>
  <si>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</si>
  <si>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</si>
  <si>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</si>
  <si>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</si>
  <si>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</si>
  <si>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</si>
  <si>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</si>
  <si>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</si>
  <si>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</si>
  <si>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</si>
  <si>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</si>
  <si>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</si>
  <si>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</si>
  <si>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</si>
  <si>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</si>
  <si>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</si>
  <si>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</si>
  <si>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</si>
  <si>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</si>
  <si>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</si>
  <si>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</si>
  <si>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</si>
  <si>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</si>
  <si>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</si>
  <si>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</si>
  <si>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</si>
  <si>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</si>
  <si>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</si>
  <si>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</si>
  <si>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</si>
  <si>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</si>
  <si>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</si>
  <si>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</si>
  <si>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</si>
  <si>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</si>
  <si>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</si>
  <si>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</si>
  <si>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</si>
  <si>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</si>
  <si>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</si>
  <si>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</si>
  <si>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</si>
  <si>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</si>
  <si>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</si>
  <si>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</si>
  <si>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</si>
  <si>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</si>
  <si>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</si>
  <si>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</si>
  <si>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</si>
  <si>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</si>
  <si>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</si>
  <si>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</si>
  <si>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</si>
  <si>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</si>
  <si>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</si>
  <si>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</si>
  <si>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</si>
  <si>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</si>
  <si>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</si>
  <si>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</si>
  <si>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</si>
  <si>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</si>
  <si>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</si>
  <si>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</si>
  <si>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</si>
  <si>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</si>
  <si>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</si>
  <si>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</si>
  <si>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</si>
  <si>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</si>
  <si>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</si>
  <si>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</si>
  <si>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</si>
  <si>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</si>
  <si>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</si>
  <si>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</si>
  <si>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</si>
  <si>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</si>
  <si>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</si>
  <si>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</si>
  <si>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</si>
  <si>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</si>
  <si>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</si>
  <si>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</si>
  <si>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</si>
  <si>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</si>
  <si>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</si>
  <si>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</si>
  <si>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</si>
  <si>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</si>
  <si>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</si>
  <si>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</si>
  <si>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</si>
  <si>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</si>
  <si>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</si>
  <si>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</si>
  <si>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</si>
  <si>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</si>
  <si>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</si>
  <si>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</si>
  <si>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</si>
  <si>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</si>
  <si>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</si>
  <si>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</si>
  <si>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</si>
  <si>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</si>
  <si>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</si>
  <si>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</si>
  <si>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</si>
  <si>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</si>
  <si>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</si>
  <si>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</si>
  <si>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</si>
  <si>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</si>
  <si>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</si>
  <si>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</si>
  <si>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</si>
  <si>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</si>
  <si>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</si>
  <si>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</si>
  <si>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</si>
  <si>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</si>
  <si>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</si>
  <si>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</si>
  <si>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</si>
  <si>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</si>
  <si>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</si>
  <si>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</si>
  <si>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</si>
  <si>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</si>
  <si>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</si>
  <si>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</si>
  <si>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</si>
  <si>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</si>
  <si>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</si>
  <si>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</si>
  <si>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</si>
  <si>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</si>
  <si>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</si>
  <si>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</si>
  <si>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</si>
  <si>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</si>
  <si>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</si>
  <si>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</si>
  <si>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</si>
  <si>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</si>
  <si>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</si>
  <si>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</si>
  <si>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</si>
  <si>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</si>
  <si>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</si>
  <si>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</si>
  <si>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</si>
  <si>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</si>
  <si>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</si>
  <si>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</si>
  <si>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</si>
  <si>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</si>
  <si>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</si>
  <si>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</si>
  <si>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</si>
  <si>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</si>
  <si>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</si>
  <si>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</si>
  <si>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</si>
  <si>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</si>
  <si>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</si>
  <si>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</si>
  <si>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</si>
  <si>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</si>
  <si>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</si>
  <si>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</si>
  <si>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</si>
  <si>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</si>
  <si>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</si>
  <si>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</si>
  <si>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</si>
  <si>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</si>
  <si>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</si>
  <si>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</si>
  <si>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</si>
  <si>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</si>
  <si>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</si>
  <si>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</si>
  <si>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</si>
  <si>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</si>
  <si>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</si>
  <si>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</si>
  <si>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</si>
  <si>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</si>
  <si>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</si>
  <si>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</si>
  <si>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</si>
  <si>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</si>
  <si>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</si>
  <si>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</si>
  <si>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</si>
  <si>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</si>
  <si>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</si>
  <si>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</si>
  <si>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</si>
  <si>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</si>
  <si>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</si>
  <si>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</si>
  <si>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</si>
  <si>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</si>
  <si>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</si>
  <si>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</si>
  <si>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</si>
  <si>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</si>
  <si>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</si>
  <si>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</si>
  <si>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</si>
  <si>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</si>
  <si>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</si>
  <si>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</si>
  <si>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</si>
  <si>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</si>
  <si>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</si>
  <si>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</si>
  <si>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</si>
  <si>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</si>
  <si>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</si>
  <si>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</si>
  <si>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</si>
  <si>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</si>
  <si>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</si>
  <si>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</si>
  <si>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</si>
  <si>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</si>
  <si>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</si>
  <si>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</si>
  <si>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</si>
  <si>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</si>
  <si>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</si>
  <si>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</si>
  <si>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</si>
  <si>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</si>
  <si>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</si>
  <si>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</si>
  <si>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</si>
  <si>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</si>
  <si>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</si>
  <si>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</si>
  <si>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</si>
  <si>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</si>
  <si>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</si>
  <si>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</si>
  <si>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</si>
  <si>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</si>
  <si>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</si>
  <si>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</si>
  <si>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</si>
  <si>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</si>
  <si>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</si>
  <si>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</si>
  <si>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</si>
  <si>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</si>
  <si>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</si>
  <si>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</si>
  <si>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</si>
  <si>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</si>
  <si>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</si>
  <si>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</si>
  <si>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</si>
  <si>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</si>
  <si>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</si>
  <si>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</si>
  <si>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</si>
  <si>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</si>
  <si>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</si>
  <si>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</si>
  <si>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</si>
  <si>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</si>
  <si>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</si>
  <si>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</si>
  <si>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</si>
  <si>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</si>
  <si>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</si>
  <si>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</si>
  <si>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</si>
  <si>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</si>
  <si>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</si>
  <si>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</si>
  <si>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</si>
  <si>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</si>
  <si>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</si>
  <si>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</si>
  <si>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</si>
  <si>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</si>
  <si>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</si>
  <si>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</si>
  <si>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</si>
  <si>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</si>
  <si>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</si>
  <si>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</si>
  <si>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</si>
  <si>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</si>
  <si>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</si>
  <si>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</si>
  <si>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</si>
  <si>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</si>
  <si>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</si>
  <si>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</si>
  <si>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</si>
  <si>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</si>
  <si>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</si>
  <si>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</si>
  <si>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</si>
  <si>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</si>
  <si>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</si>
  <si>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</si>
  <si>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</si>
  <si>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</si>
  <si>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</si>
  <si>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</si>
  <si>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</si>
  <si>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</si>
  <si>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</si>
  <si>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</si>
  <si>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</si>
  <si>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</si>
  <si>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</si>
  <si>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</si>
  <si>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</si>
  <si>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</si>
  <si>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</si>
  <si>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</si>
  <si>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</si>
  <si>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</si>
  <si>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</si>
  <si>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</si>
  <si>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</si>
  <si>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</si>
  <si>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</si>
  <si>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</si>
  <si>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</si>
  <si>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</si>
  <si>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</si>
  <si>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</si>
  <si>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</si>
  <si>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</si>
  <si>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</si>
  <si>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</si>
  <si>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</si>
  <si>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</si>
  <si>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</si>
  <si>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</si>
  <si>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</si>
  <si>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</si>
  <si>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</si>
  <si>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</si>
  <si>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</si>
  <si>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</si>
  <si>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</si>
  <si>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</si>
  <si>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</si>
  <si>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</si>
  <si>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</si>
  <si>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</si>
  <si>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</si>
  <si>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</si>
  <si>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</si>
  <si>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</si>
  <si>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</si>
  <si>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</si>
  <si>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</si>
  <si>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</si>
  <si>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</si>
  <si>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</si>
  <si>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</si>
  <si>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</si>
  <si>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</si>
  <si>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</si>
  <si>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</si>
  <si>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</si>
  <si>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</si>
  <si>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</si>
  <si>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</si>
  <si>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</si>
  <si>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</si>
  <si>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</si>
  <si>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</si>
  <si>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</si>
  <si>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</si>
  <si>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</si>
  <si>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</si>
  <si>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</si>
  <si>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</si>
  <si>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</si>
  <si>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</si>
  <si>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</si>
  <si>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</si>
  <si>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</si>
  <si>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</si>
  <si>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</si>
  <si>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</si>
  <si>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</si>
  <si>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</si>
  <si>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</si>
  <si>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</si>
  <si>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</si>
  <si>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</si>
  <si>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</si>
  <si>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</si>
  <si>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</si>
  <si>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</si>
  <si>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</si>
  <si>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</si>
  <si>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</si>
  <si>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</si>
  <si>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</si>
  <si>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</si>
  <si>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</si>
  <si>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</si>
  <si>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</si>
  <si>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</si>
  <si>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</si>
  <si>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</si>
  <si>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</si>
  <si>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</si>
  <si>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</si>
  <si>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</si>
  <si>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</si>
  <si>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</si>
  <si>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</si>
  <si>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</si>
  <si>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</si>
  <si>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</si>
  <si>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</si>
  <si>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</si>
  <si>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</si>
  <si>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</si>
  <si>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</si>
  <si>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</si>
  <si>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</si>
  <si>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</si>
  <si>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</si>
  <si>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</si>
  <si>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</si>
  <si>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</si>
  <si>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</si>
  <si>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</si>
  <si>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</si>
  <si>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</si>
  <si>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</si>
  <si>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</si>
  <si>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</si>
  <si>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</si>
  <si>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</si>
  <si>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</si>
  <si>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</si>
  <si>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</si>
  <si>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</si>
  <si>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</si>
  <si>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</si>
  <si>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</si>
  <si>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</si>
  <si>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</si>
  <si>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</si>
  <si>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</si>
  <si>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</si>
  <si>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</si>
  <si>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</si>
  <si>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</si>
  <si>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</si>
  <si>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</si>
  <si>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</si>
  <si>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</si>
  <si>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</si>
  <si>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</si>
  <si>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</si>
  <si>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</si>
  <si>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</si>
  <si>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</si>
  <si>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</si>
  <si>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</si>
  <si>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</si>
  <si>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</si>
  <si>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</si>
  <si>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</si>
  <si>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</si>
  <si>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</si>
  <si>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</si>
  <si>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</si>
  <si>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</si>
  <si>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</si>
  <si>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</si>
  <si>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</si>
  <si>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</si>
  <si>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</si>
  <si>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</si>
  <si>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</si>
  <si>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</si>
  <si>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</si>
  <si>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</si>
  <si>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</si>
  <si>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</si>
  <si>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</si>
  <si>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</si>
  <si>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</si>
  <si>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</si>
  <si>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</si>
  <si>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</si>
  <si>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</si>
  <si>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</si>
  <si>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</si>
  <si>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</si>
  <si>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</si>
  <si>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</si>
  <si>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</si>
  <si>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</si>
  <si>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</si>
  <si>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</si>
  <si>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</si>
  <si>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</si>
  <si>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</si>
  <si>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</si>
  <si>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</si>
  <si>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</si>
  <si>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</si>
  <si>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</si>
  <si>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</si>
  <si>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</si>
  <si>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</si>
  <si>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</si>
  <si>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</si>
  <si>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</si>
  <si>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</si>
  <si>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</si>
  <si>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</si>
  <si>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</si>
  <si>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</si>
  <si>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</si>
  <si>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</si>
  <si>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</si>
  <si>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</si>
  <si>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</si>
  <si>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</si>
  <si>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</si>
  <si>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</si>
  <si>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</si>
  <si>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</si>
  <si>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</si>
  <si>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</si>
  <si>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</si>
  <si>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</si>
  <si>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</si>
  <si>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</si>
  <si>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</si>
  <si>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</si>
  <si>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</si>
  <si>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</si>
  <si>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</si>
  <si>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</si>
  <si>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</si>
  <si>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</si>
  <si>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</si>
  <si>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</si>
  <si>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</si>
  <si>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</si>
  <si>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</si>
  <si>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</si>
  <si>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</si>
  <si>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</si>
  <si>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</si>
  <si>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</si>
  <si>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</si>
  <si>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</si>
  <si>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</si>
  <si>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</si>
  <si>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</si>
  <si>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</si>
  <si>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</si>
  <si>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</si>
  <si>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</si>
  <si>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</si>
  <si>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</si>
  <si>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</si>
  <si>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</si>
  <si>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</si>
  <si>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</si>
  <si>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</si>
  <si>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</si>
  <si>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</si>
  <si>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</si>
  <si>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</si>
  <si>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</si>
  <si>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</si>
  <si>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</si>
  <si>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</si>
  <si>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</si>
  <si>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</si>
  <si>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</si>
  <si>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</si>
  <si>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</si>
  <si>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</si>
  <si>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</si>
  <si>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</si>
  <si>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</si>
  <si>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</si>
  <si>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</si>
  <si>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</si>
  <si>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</si>
  <si>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</si>
  <si>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</si>
  <si>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</si>
  <si>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</si>
  <si>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</si>
  <si>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</si>
  <si>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</si>
  <si>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</si>
  <si>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</si>
  <si>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</si>
  <si>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</si>
  <si>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</si>
  <si>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</si>
  <si>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</si>
  <si>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</si>
  <si>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</si>
  <si>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</si>
  <si>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</si>
  <si>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</si>
  <si>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</si>
  <si>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</si>
  <si>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</si>
  <si>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</si>
  <si>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</si>
  <si>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</si>
  <si>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</si>
  <si>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</si>
  <si>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</si>
  <si>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</si>
  <si>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</si>
  <si>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</si>
  <si>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</si>
  <si>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</si>
  <si>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</si>
  <si>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</si>
  <si>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</si>
  <si>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</si>
  <si>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</si>
  <si>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</si>
  <si>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</si>
  <si>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</si>
  <si>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</si>
  <si>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</si>
  <si>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</si>
  <si>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</si>
  <si>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</si>
  <si>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</si>
  <si>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</si>
  <si>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</si>
  <si>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</si>
  <si>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</si>
  <si>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</si>
  <si>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</si>
  <si>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</si>
  <si>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</si>
  <si>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</si>
  <si>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</si>
  <si>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</si>
  <si>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</si>
  <si>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</si>
  <si>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</si>
  <si>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</si>
  <si>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</si>
  <si>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</si>
  <si>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</si>
  <si>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</si>
  <si>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</si>
  <si>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</si>
  <si>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</si>
  <si>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</si>
  <si>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</si>
  <si>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</si>
  <si>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</si>
  <si>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</si>
  <si>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</si>
  <si>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</si>
  <si>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</si>
  <si>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</si>
  <si>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</si>
  <si>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</si>
  <si>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</si>
  <si>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</si>
  <si>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</si>
  <si>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</si>
  <si>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</si>
  <si>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</si>
  <si>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</si>
  <si>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</si>
  <si>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</si>
  <si>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</si>
  <si>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</si>
  <si>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</si>
  <si>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</si>
  <si>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</si>
  <si>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</si>
  <si>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</si>
  <si>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</si>
  <si>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</si>
  <si>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</si>
  <si>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</si>
  <si>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</si>
  <si>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</si>
  <si>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</si>
  <si>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</si>
  <si>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</si>
  <si>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</si>
  <si>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</si>
  <si>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</si>
  <si>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</si>
  <si>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</si>
  <si>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</si>
  <si>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</si>
  <si>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</si>
  <si>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</si>
  <si>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</si>
  <si>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</si>
  <si>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</si>
  <si>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</si>
  <si>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</si>
  <si>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</si>
  <si>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</si>
  <si>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</si>
  <si>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</si>
  <si>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</si>
  <si>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</si>
  <si>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</si>
  <si>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</si>
  <si>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</si>
  <si>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</si>
  <si>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</si>
  <si>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</si>
  <si>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</si>
  <si>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</si>
  <si>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</si>
  <si>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</si>
  <si>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</si>
  <si>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</si>
  <si>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</si>
  <si>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</si>
  <si>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</si>
  <si>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</si>
  <si>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</si>
  <si>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</si>
  <si>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</si>
  <si>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</si>
  <si>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</si>
  <si>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</si>
  <si>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</si>
  <si>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</si>
  <si>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</si>
  <si>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</si>
  <si>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</si>
  <si>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</si>
  <si>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</si>
  <si>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</si>
  <si>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</si>
  <si>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</si>
  <si>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</si>
  <si>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</si>
  <si>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</si>
  <si>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</si>
  <si>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</si>
  <si>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</si>
  <si>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</si>
  <si>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</si>
  <si>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</si>
  <si>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</si>
  <si>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</si>
  <si>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</si>
  <si>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</si>
  <si>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</si>
  <si>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</si>
  <si>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</si>
  <si>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</si>
  <si>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</si>
  <si>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</si>
  <si>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</si>
  <si>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</si>
  <si>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</si>
  <si>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</si>
  <si>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</si>
  <si>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</si>
  <si>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</si>
  <si>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</si>
  <si>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</si>
  <si>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</si>
  <si>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</si>
  <si>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</si>
  <si>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</si>
  <si>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</si>
  <si>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</si>
  <si>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</si>
  <si>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</si>
  <si>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</si>
  <si>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</si>
  <si>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</si>
  <si>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</si>
  <si>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</si>
  <si>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</si>
  <si>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</si>
  <si>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</si>
  <si>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</si>
  <si>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</si>
  <si>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</si>
  <si>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</si>
  <si>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</si>
  <si>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</si>
  <si>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</si>
  <si>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</si>
  <si>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</si>
  <si>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</si>
  <si>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</si>
  <si>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</si>
  <si>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</si>
  <si>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</si>
  <si>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</si>
  <si>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</si>
  <si>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</si>
  <si>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</si>
  <si>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</si>
  <si>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</si>
  <si>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</si>
  <si>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</si>
  <si>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</si>
  <si>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</si>
  <si>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</si>
  <si>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</si>
  <si>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</si>
  <si>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</si>
  <si>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</si>
  <si>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</si>
  <si>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</si>
  <si>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</si>
  <si>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</si>
  <si>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</si>
  <si>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</si>
  <si>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</si>
  <si>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</si>
  <si>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</si>
  <si>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</si>
  <si>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</si>
  <si>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</si>
  <si>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</si>
  <si>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</si>
  <si>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</si>
  <si>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</si>
  <si>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</si>
  <si>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</si>
  <si>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</si>
  <si>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</si>
  <si>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</si>
  <si>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</si>
  <si>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</si>
  <si>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</si>
  <si>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</si>
  <si>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</si>
  <si>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</si>
  <si>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</si>
  <si>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</si>
  <si>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</si>
  <si>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</si>
  <si>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</si>
  <si>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</si>
  <si>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</si>
  <si>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</si>
  <si>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</si>
  <si>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</si>
  <si>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</si>
  <si>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</si>
  <si>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</si>
  <si>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</si>
  <si>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</si>
  <si>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</si>
  <si>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</si>
  <si>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</si>
  <si>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</si>
  <si>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</si>
  <si>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</si>
  <si>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</si>
  <si>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</si>
  <si>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</si>
  <si>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</si>
  <si>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</si>
  <si>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</si>
  <si>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</si>
  <si>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</si>
  <si>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</si>
  <si>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</si>
  <si>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</si>
  <si>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</si>
  <si>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</si>
  <si>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</si>
  <si>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</si>
  <si>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</si>
  <si>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</si>
  <si>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</si>
  <si>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</si>
  <si>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</si>
  <si>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</si>
  <si>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</si>
  <si>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</si>
  <si>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</si>
  <si>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</si>
  <si>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</si>
  <si>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</si>
  <si>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</si>
  <si>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</si>
  <si>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</si>
  <si>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</si>
  <si>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</si>
  <si>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</si>
  <si>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</si>
  <si>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</si>
  <si>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</si>
  <si>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</si>
  <si>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</si>
  <si>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</si>
  <si>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</si>
  <si>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</si>
  <si>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</si>
  <si>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</si>
  <si>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</si>
  <si>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</si>
  <si>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</si>
  <si>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</si>
  <si>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</si>
  <si>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</si>
  <si>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</si>
  <si>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</si>
  <si>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</si>
  <si>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</si>
  <si>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</si>
  <si>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</si>
  <si>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</si>
  <si>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</si>
  <si>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</si>
  <si>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</si>
  <si>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</si>
  <si>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</si>
  <si>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</si>
  <si>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</si>
  <si>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</si>
  <si>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</si>
  <si>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</si>
  <si>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</si>
  <si>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</si>
  <si>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</si>
  <si>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</si>
  <si>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</si>
  <si>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</si>
  <si>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</si>
  <si>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</si>
  <si>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</si>
  <si>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</si>
  <si>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</si>
  <si>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</si>
  <si>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</si>
  <si>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</si>
  <si>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</si>
  <si>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</si>
  <si>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</si>
  <si>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</si>
  <si>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</si>
  <si>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</si>
  <si>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</si>
  <si>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</si>
  <si>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</si>
  <si>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</si>
  <si>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</si>
  <si>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</si>
  <si>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</si>
  <si>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</si>
  <si>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</si>
  <si>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</si>
  <si>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</si>
  <si>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</si>
  <si>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</si>
  <si>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</si>
  <si>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</si>
  <si>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</si>
  <si>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</si>
  <si>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</si>
  <si>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</si>
  <si>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</si>
  <si>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</si>
  <si>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</si>
  <si>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</si>
  <si>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</si>
  <si>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</si>
  <si>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</si>
  <si>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</si>
  <si>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</si>
  <si>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</si>
  <si>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</si>
  <si>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</si>
  <si>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</si>
  <si>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</si>
  <si>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</si>
  <si>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</si>
  <si>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</si>
  <si>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</si>
  <si>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</si>
  <si>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</si>
  <si>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</si>
  <si>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</si>
  <si>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</si>
  <si>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</si>
  <si>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</si>
  <si>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</si>
  <si>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</si>
  <si>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</si>
  <si>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</si>
  <si>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</si>
  <si>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</si>
  <si>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</si>
  <si>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</si>
  <si>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</si>
  <si>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</si>
  <si>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</si>
  <si>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</si>
  <si>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</si>
  <si>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</si>
  <si>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</si>
  <si>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</si>
  <si>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</si>
  <si>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</si>
  <si>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</si>
  <si>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</si>
  <si>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</si>
  <si>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</si>
  <si>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</si>
  <si>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</si>
  <si>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</si>
  <si>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</si>
  <si>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</si>
  <si>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</si>
  <si>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</si>
  <si>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</si>
  <si>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</si>
  <si>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</si>
  <si>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</si>
  <si>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</si>
  <si>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</si>
  <si>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</si>
  <si>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</si>
  <si>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</si>
  <si>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</si>
  <si>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</si>
  <si>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</si>
  <si>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</si>
  <si>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</si>
  <si>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</si>
  <si>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</si>
  <si>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</si>
  <si>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</si>
  <si>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</si>
  <si>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</si>
  <si>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</si>
  <si>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</si>
  <si>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</si>
  <si>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</si>
  <si>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</si>
  <si>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</si>
  <si>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</si>
  <si>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</si>
  <si>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</si>
  <si>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</si>
  <si>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</si>
  <si>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</si>
  <si>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</si>
  <si>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</si>
  <si>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</si>
  <si>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</si>
  <si>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</si>
  <si>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</si>
  <si>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</si>
  <si>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</si>
  <si>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</si>
  <si>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</si>
  <si>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</si>
  <si>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</si>
  <si>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</si>
  <si>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</si>
  <si>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</si>
  <si>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</si>
  <si>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</si>
  <si>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</si>
  <si>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</si>
  <si>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</si>
  <si>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</si>
  <si>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</si>
  <si>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</si>
  <si>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</si>
  <si>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</si>
  <si>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</si>
  <si>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</si>
  <si>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</si>
  <si>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</si>
  <si>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</si>
  <si>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</si>
  <si>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</si>
  <si>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</si>
  <si>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</si>
  <si>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</si>
  <si>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</si>
  <si>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</si>
  <si>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</si>
  <si>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</si>
  <si>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</si>
  <si>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</si>
  <si>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</si>
  <si>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</si>
  <si>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</si>
  <si>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</si>
  <si>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</si>
  <si>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</si>
  <si>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</si>
  <si>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</si>
  <si>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</si>
  <si>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</si>
  <si>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</si>
  <si>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</si>
  <si>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</si>
  <si>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</si>
  <si>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</si>
  <si>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</si>
  <si>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</si>
  <si>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</si>
  <si>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</si>
  <si>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</si>
  <si>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</si>
  <si>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</si>
  <si>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</si>
  <si>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</si>
  <si>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</si>
  <si>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</si>
  <si>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</si>
  <si>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</si>
  <si>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</si>
  <si>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</si>
  <si>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</si>
  <si>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</si>
  <si>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</si>
  <si>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</si>
  <si>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</si>
  <si>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</si>
  <si>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</si>
  <si>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</si>
  <si>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</si>
  <si>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</si>
  <si>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</si>
  <si>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</si>
  <si>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</si>
  <si>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</si>
  <si>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</si>
  <si>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</si>
  <si>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</si>
  <si>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</si>
  <si>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</si>
  <si>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</si>
  <si>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</si>
  <si>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</si>
  <si>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</si>
  <si>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</si>
  <si>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</si>
  <si>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</si>
  <si>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</si>
  <si>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</si>
  <si>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</si>
  <si>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</si>
  <si>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</si>
  <si>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</si>
  <si>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</si>
  <si>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</si>
  <si>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</si>
  <si>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</si>
  <si>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</si>
  <si>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</si>
  <si>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</si>
  <si>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</si>
  <si>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</si>
  <si>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</si>
  <si>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</si>
  <si>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</si>
  <si>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</si>
  <si>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</si>
  <si>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</si>
  <si>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</si>
  <si>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</si>
  <si>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</si>
  <si>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</si>
  <si>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</si>
  <si>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</si>
  <si>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</si>
  <si>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</si>
  <si>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</si>
  <si>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</si>
  <si>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</si>
  <si>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</si>
  <si>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</si>
  <si>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</si>
  <si>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</si>
  <si>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</si>
  <si>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</si>
  <si>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</si>
  <si>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</si>
  <si>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</si>
  <si>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</si>
  <si>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</si>
  <si>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</si>
  <si>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</si>
  <si>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</si>
  <si>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</si>
  <si>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</si>
  <si>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</si>
  <si>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</si>
  <si>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</si>
  <si>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</si>
  <si>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</si>
  <si>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</si>
  <si>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</si>
  <si>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</si>
  <si>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</si>
  <si>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</si>
  <si>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</si>
  <si>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</si>
  <si>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</si>
  <si>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</si>
  <si>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</si>
  <si>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</si>
  <si>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</si>
  <si>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</si>
  <si>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</si>
  <si>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</si>
  <si>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</si>
  <si>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</si>
  <si>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</si>
  <si>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</si>
  <si>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</si>
  <si>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</si>
  <si>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</si>
  <si>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</si>
  <si>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</si>
  <si>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</si>
  <si>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</si>
  <si>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</si>
  <si>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</si>
  <si>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</si>
  <si>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</si>
  <si>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</si>
  <si>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</si>
  <si>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</si>
  <si>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</si>
  <si>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</si>
  <si>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</si>
  <si>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</si>
  <si>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</si>
  <si>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</si>
  <si>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</si>
  <si>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</si>
  <si>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</si>
  <si>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</si>
  <si>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</si>
  <si>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</si>
  <si>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</si>
  <si>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</si>
  <si>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</si>
  <si>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</si>
  <si>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</si>
  <si>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</si>
  <si>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</si>
  <si>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</si>
  <si>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</si>
  <si>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</si>
  <si>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</si>
  <si>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</si>
  <si>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</si>
  <si>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</si>
  <si>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</si>
  <si>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</si>
  <si>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</si>
  <si>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</si>
  <si>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</si>
  <si>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</si>
  <si>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</si>
  <si>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</si>
  <si>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</si>
  <si>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</si>
  <si>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</si>
  <si>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</si>
  <si>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</si>
  <si>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</si>
  <si>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</si>
  <si>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</si>
  <si>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</si>
  <si>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</si>
  <si>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</si>
  <si>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</si>
  <si>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</si>
  <si>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</si>
  <si>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</si>
  <si>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</si>
  <si>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</si>
  <si>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</si>
  <si>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</si>
  <si>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</si>
  <si>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</si>
  <si>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</si>
  <si>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</si>
  <si>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</si>
  <si>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</si>
  <si>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</si>
  <si>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</si>
  <si>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</si>
  <si>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</si>
  <si>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</si>
  <si>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</si>
  <si>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</si>
  <si>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</si>
  <si>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</si>
  <si>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</si>
  <si>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</si>
  <si>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</si>
  <si>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</si>
  <si>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</si>
  <si>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</si>
  <si>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</si>
  <si>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</si>
  <si>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</si>
  <si>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</si>
  <si>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</si>
  <si>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</si>
  <si>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</si>
  <si>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</si>
  <si>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</si>
  <si>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</si>
  <si>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</si>
  <si>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</si>
  <si>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</si>
  <si>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</si>
  <si>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</si>
  <si>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</si>
  <si>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</si>
  <si>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</si>
  <si>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</si>
  <si>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</si>
  <si>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</si>
  <si>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</si>
  <si>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</si>
  <si>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</si>
  <si>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</si>
  <si>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</si>
  <si>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</si>
  <si>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</si>
  <si>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</si>
  <si>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</si>
  <si>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</si>
  <si>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</si>
  <si>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</si>
  <si>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</si>
  <si>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</si>
  <si>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</si>
  <si>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</si>
  <si>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</si>
  <si>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</si>
  <si>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</si>
  <si>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</si>
  <si>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</si>
  <si>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</si>
  <si>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</si>
  <si>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</si>
  <si>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</si>
  <si>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</si>
  <si>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</si>
  <si>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</si>
  <si>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</si>
  <si>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</si>
  <si>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</si>
  <si>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</si>
  <si>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</si>
  <si>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</si>
  <si>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</si>
  <si>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</si>
  <si>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</si>
  <si>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</si>
  <si>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</si>
  <si>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</si>
  <si>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</si>
  <si>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</si>
  <si>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</si>
  <si>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</si>
  <si>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</si>
  <si>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</si>
  <si>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</si>
  <si>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</si>
  <si>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</si>
  <si>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</si>
  <si>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</si>
  <si>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</si>
  <si>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</si>
  <si>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</si>
  <si>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</si>
  <si>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</si>
  <si>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</si>
  <si>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</si>
  <si>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</si>
  <si>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</si>
  <si>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</si>
  <si>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</si>
  <si>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</si>
  <si>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</si>
  <si>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</si>
  <si>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</si>
  <si>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</si>
  <si>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</si>
  <si>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</si>
  <si>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</si>
  <si>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</si>
  <si>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</si>
  <si>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</si>
  <si>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</si>
  <si>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</si>
  <si>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</si>
  <si>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</si>
  <si>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</si>
  <si>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</si>
  <si>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</si>
  <si>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</si>
  <si>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</si>
  <si>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</si>
  <si>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</si>
  <si>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</si>
  <si>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</si>
  <si>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</si>
  <si>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</si>
  <si>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</si>
  <si>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</si>
  <si>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</si>
  <si>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</si>
  <si>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</si>
  <si>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</si>
  <si>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</si>
  <si>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</si>
  <si>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</si>
  <si>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</si>
  <si>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</si>
  <si>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</si>
  <si>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</si>
  <si>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</si>
  <si>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</si>
  <si>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</si>
  <si>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</si>
  <si>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</si>
  <si>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</si>
  <si>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</si>
  <si>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</si>
  <si>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</si>
  <si>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</si>
  <si>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</si>
  <si>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</si>
  <si>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</si>
  <si>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</si>
  <si>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</si>
  <si>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</si>
  <si>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</si>
  <si>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</si>
  <si>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</si>
  <si>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</si>
  <si>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</si>
  <si>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</si>
  <si>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</si>
  <si>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</si>
  <si>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</si>
  <si>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</si>
  <si>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</si>
  <si>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</si>
  <si>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</si>
  <si>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</si>
  <si>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</si>
  <si>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</si>
  <si>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</si>
  <si>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</si>
  <si>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</si>
  <si>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</si>
  <si>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</si>
  <si>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</si>
  <si>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</si>
  <si>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</si>
  <si>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</si>
  <si>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</si>
  <si>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</si>
  <si>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</si>
  <si>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</si>
  <si>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</si>
  <si>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</si>
  <si>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</si>
  <si>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</si>
  <si>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</si>
  <si>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</si>
  <si>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</si>
  <si>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</si>
  <si>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</si>
  <si>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</si>
  <si>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</si>
  <si>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</si>
  <si>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</si>
  <si>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</si>
  <si>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</si>
  <si>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</si>
  <si>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</si>
  <si>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</si>
  <si>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</si>
  <si>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</si>
  <si>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</si>
  <si>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</si>
  <si>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</si>
  <si>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</si>
  <si>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</si>
  <si>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</si>
  <si>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</si>
  <si>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</si>
  <si>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</si>
  <si>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</si>
  <si>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</si>
  <si>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</si>
  <si>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</si>
  <si>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</si>
  <si>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</si>
  <si>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</si>
  <si>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</si>
  <si>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</si>
  <si>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</si>
  <si>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</si>
  <si>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</si>
  <si>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</si>
  <si>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</si>
  <si>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</si>
  <si>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</si>
  <si>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</si>
  <si>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</si>
  <si>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</si>
  <si>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</si>
  <si>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</si>
  <si>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</si>
  <si>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</si>
  <si>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</si>
  <si>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</si>
  <si>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</si>
  <si>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</si>
  <si>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</si>
  <si>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</si>
  <si>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</si>
  <si>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</si>
  <si>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</si>
  <si>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</si>
  <si>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</si>
  <si>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</si>
  <si>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</si>
  <si>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</si>
  <si>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</si>
  <si>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</si>
  <si>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</si>
  <si>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</si>
  <si>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</si>
  <si>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</si>
  <si>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</si>
  <si>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</si>
  <si>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</si>
  <si>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</si>
  <si>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</si>
  <si>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</si>
  <si>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</si>
  <si>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</si>
  <si>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</si>
  <si>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</si>
  <si>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</si>
  <si>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</si>
  <si>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</si>
  <si>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</si>
  <si>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</si>
  <si>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</si>
  <si>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</si>
  <si>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</si>
  <si>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</si>
  <si>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</si>
  <si>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</si>
  <si>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</si>
  <si>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</si>
  <si>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</si>
  <si>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</si>
  <si>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</si>
  <si>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</si>
  <si>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</si>
  <si>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</si>
  <si>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</si>
  <si>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</si>
  <si>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</si>
  <si>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</si>
  <si>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</si>
  <si>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</si>
  <si>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</si>
  <si>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</si>
  <si>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</si>
  <si>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</si>
  <si>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</si>
  <si>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</si>
  <si>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</si>
  <si>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</si>
  <si>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</si>
  <si>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</si>
  <si>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</si>
  <si>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</si>
  <si>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</si>
  <si>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</si>
  <si>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</si>
  <si>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</si>
  <si>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</si>
  <si>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</si>
  <si>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</si>
  <si>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</si>
  <si>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</si>
  <si>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</si>
  <si>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</si>
  <si>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</si>
  <si>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</si>
  <si>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</si>
  <si>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</si>
  <si>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</si>
  <si>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</si>
  <si>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</si>
  <si>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</si>
  <si>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</si>
  <si>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</si>
  <si>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</si>
  <si>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</si>
  <si>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</si>
  <si>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</si>
  <si>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</si>
  <si>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</si>
  <si>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</si>
  <si>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</si>
  <si>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</si>
  <si>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</si>
  <si>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</si>
  <si>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</si>
  <si>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</si>
  <si>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</si>
  <si>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</si>
  <si>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</si>
  <si>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</si>
  <si>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</si>
  <si>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</si>
  <si>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</si>
  <si>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</si>
  <si>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</si>
  <si>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</si>
  <si>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</si>
  <si>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</si>
  <si>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</si>
  <si>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</si>
  <si>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</si>
  <si>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</si>
  <si>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</si>
  <si>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</si>
  <si>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</si>
  <si>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</si>
  <si>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</si>
  <si>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</si>
  <si>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</si>
  <si>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</si>
  <si>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</si>
  <si>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</si>
  <si>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</si>
  <si>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</si>
  <si>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</si>
  <si>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</si>
  <si>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</si>
  <si>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</si>
  <si>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</si>
  <si>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</si>
  <si>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</si>
  <si>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</si>
  <si>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</si>
  <si>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</si>
  <si>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</si>
  <si>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</si>
  <si>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</si>
  <si>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</si>
  <si>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</si>
  <si>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</si>
  <si>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</si>
  <si>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</si>
  <si>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</si>
  <si>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</si>
  <si>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</si>
  <si>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</si>
  <si>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</si>
  <si>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</si>
  <si>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</si>
  <si>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</si>
  <si>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</si>
  <si>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</si>
  <si>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</si>
  <si>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</si>
  <si>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</si>
  <si>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</si>
  <si>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</si>
  <si>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</si>
  <si>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</si>
  <si>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</si>
  <si>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</si>
  <si>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</si>
  <si>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</si>
  <si>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</si>
  <si>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</si>
  <si>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</si>
  <si>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</si>
  <si>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</si>
  <si>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</si>
  <si>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</si>
  <si>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</si>
  <si>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</si>
  <si>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</si>
  <si>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</si>
  <si>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</si>
  <si>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</si>
  <si>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</si>
  <si>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</si>
  <si>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</si>
  <si>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</si>
  <si>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</si>
  <si>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</si>
  <si>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</si>
  <si>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</si>
  <si>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</si>
  <si>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</si>
  <si>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</si>
  <si>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</si>
  <si>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</si>
  <si>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</si>
  <si>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</si>
  <si>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</si>
  <si>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</si>
  <si>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</si>
  <si>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</si>
  <si>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</si>
  <si>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</si>
  <si>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</si>
  <si>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</si>
  <si>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</si>
  <si>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</si>
  <si>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</si>
  <si>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</si>
  <si>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</si>
  <si>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</si>
  <si>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</si>
  <si>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</si>
  <si>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</si>
  <si>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</si>
  <si>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</si>
  <si>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</si>
  <si>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</si>
  <si>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</si>
  <si>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</si>
  <si>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</si>
  <si>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</si>
  <si>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</si>
  <si>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</si>
  <si>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</si>
  <si>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</si>
  <si>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</si>
  <si>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</si>
  <si>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</si>
  <si>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</si>
  <si>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</si>
  <si>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</si>
  <si>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</si>
  <si>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</si>
  <si>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</si>
  <si>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</si>
  <si>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</si>
  <si>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</si>
  <si>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</si>
  <si>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</si>
  <si>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</si>
  <si>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</si>
  <si>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</si>
  <si>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</si>
  <si>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</si>
  <si>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</si>
  <si>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</si>
  <si>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</si>
  <si>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</si>
  <si>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</si>
  <si>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</si>
  <si>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</si>
  <si>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</si>
  <si>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</si>
  <si>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</si>
  <si>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</si>
  <si>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</si>
  <si>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</si>
  <si>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</si>
  <si>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</si>
  <si>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</si>
  <si>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</si>
  <si>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</si>
  <si>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</si>
  <si>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</si>
  <si>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</si>
  <si>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</si>
  <si>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</si>
  <si>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</si>
  <si>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</si>
  <si>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</si>
  <si>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</si>
  <si>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</si>
  <si>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</si>
  <si>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</si>
  <si>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</si>
  <si>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</si>
  <si>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</si>
  <si>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</si>
  <si>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</si>
  <si>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</si>
  <si>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</si>
  <si>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</si>
  <si>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</si>
  <si>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</si>
  <si>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</si>
  <si>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</si>
  <si>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</si>
  <si>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</si>
  <si>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</si>
  <si>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</si>
  <si>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</si>
  <si>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</si>
  <si>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</si>
  <si>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</si>
  <si>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</si>
  <si>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</si>
  <si>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</si>
  <si>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</si>
  <si>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</si>
  <si>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</si>
  <si>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</si>
  <si>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</si>
  <si>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</si>
  <si>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</si>
  <si>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</si>
  <si>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</si>
  <si>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</si>
  <si>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</si>
  <si>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</si>
  <si>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</si>
  <si>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</si>
  <si>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</si>
  <si>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</si>
  <si>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</si>
  <si>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</si>
  <si>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</si>
  <si>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</si>
  <si>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</si>
  <si>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</si>
  <si>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</si>
  <si>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</si>
  <si>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</si>
  <si>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</si>
  <si>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</si>
  <si>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</si>
  <si>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</si>
  <si>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</si>
  <si>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</si>
  <si>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</si>
  <si>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</si>
  <si>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</si>
  <si>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</si>
  <si>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</si>
  <si>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</si>
  <si>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</si>
  <si>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</si>
  <si>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</si>
  <si>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</si>
  <si>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</si>
  <si>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</si>
  <si>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</si>
  <si>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</si>
  <si>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</si>
  <si>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</si>
  <si>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</si>
  <si>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</si>
  <si>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</si>
  <si>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</si>
  <si>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</si>
  <si>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</si>
  <si>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</si>
  <si>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</si>
  <si>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</si>
  <si>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</si>
  <si>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</si>
  <si>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</si>
  <si>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</si>
  <si>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</si>
  <si>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</si>
  <si>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</si>
  <si>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</si>
  <si>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</si>
  <si>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</si>
  <si>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</si>
  <si>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</si>
  <si>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</si>
  <si>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</si>
  <si>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</si>
  <si>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</si>
  <si>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</si>
  <si>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</si>
  <si>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</si>
  <si>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</si>
  <si>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</si>
  <si>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</si>
  <si>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</si>
  <si>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</si>
  <si>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</si>
  <si>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</si>
  <si>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</si>
  <si>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</si>
  <si>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</si>
  <si>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</si>
  <si>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</si>
  <si>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</si>
  <si>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</si>
  <si>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</si>
  <si>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</si>
  <si>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</si>
  <si>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</si>
  <si>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</si>
  <si>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</si>
  <si>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</si>
  <si>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</si>
  <si>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</si>
  <si>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</si>
  <si>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</si>
  <si>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</si>
  <si>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</si>
  <si>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</si>
  <si>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</si>
  <si>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</si>
  <si>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</si>
  <si>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</si>
  <si>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</si>
  <si>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</si>
  <si>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</si>
  <si>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</si>
  <si>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</si>
  <si>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</si>
  <si>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</si>
  <si>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</si>
  <si>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</si>
  <si>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</si>
  <si>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</si>
  <si>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</si>
  <si>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</si>
  <si>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</si>
  <si>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</si>
  <si>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</si>
  <si>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</si>
  <si>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</si>
  <si>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</si>
  <si>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</si>
  <si>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</si>
  <si>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</si>
  <si>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</si>
  <si>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</si>
  <si>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</si>
  <si>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</si>
  <si>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</si>
  <si>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</si>
  <si>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</si>
  <si>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</si>
  <si>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</si>
  <si>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</si>
  <si>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</si>
  <si>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</si>
  <si>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</si>
  <si>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</si>
  <si>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</si>
  <si>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</si>
  <si>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</si>
  <si>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</si>
  <si>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</si>
  <si>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</si>
  <si>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</si>
  <si>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</si>
  <si>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</si>
  <si>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</si>
  <si>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</si>
  <si>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</si>
  <si>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</si>
  <si>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</si>
  <si>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</si>
  <si>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</si>
  <si>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</si>
  <si>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</si>
  <si>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</si>
  <si>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</si>
  <si>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</si>
  <si>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</si>
  <si>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</si>
  <si>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</si>
  <si>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</si>
  <si>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</si>
  <si>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</si>
  <si>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</si>
  <si>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</si>
  <si>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</si>
  <si>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</si>
  <si>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</si>
  <si>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</si>
  <si>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</si>
  <si>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</si>
  <si>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</si>
  <si>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</si>
  <si>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</si>
  <si>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</si>
  <si>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</si>
  <si>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</si>
  <si>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</si>
  <si>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</si>
  <si>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</si>
  <si>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</si>
  <si>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</si>
  <si>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</si>
  <si>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</si>
  <si>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</si>
  <si>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</si>
  <si>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</si>
  <si>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</si>
  <si>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</si>
  <si>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</si>
  <si>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</si>
  <si>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</si>
  <si>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</si>
  <si>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</si>
  <si>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</si>
  <si>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</si>
  <si>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</si>
  <si>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</si>
  <si>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</si>
  <si>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</si>
  <si>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</si>
  <si>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</si>
  <si>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</si>
  <si>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</si>
  <si>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</si>
  <si>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</si>
  <si>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</si>
  <si>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</si>
  <si>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</si>
  <si>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</si>
  <si>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</si>
  <si>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</si>
  <si>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</si>
  <si>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</si>
  <si>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</si>
  <si>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</si>
  <si>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</si>
  <si>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</si>
  <si>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</si>
  <si>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</si>
  <si>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</si>
  <si>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</si>
  <si>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</si>
  <si>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</si>
  <si>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</si>
  <si>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</si>
  <si>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</si>
  <si>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</si>
  <si>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</si>
  <si>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</si>
  <si>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</si>
  <si>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</si>
  <si>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</si>
  <si>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</si>
  <si>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</si>
  <si>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</si>
  <si>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</si>
  <si>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</si>
  <si>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</si>
  <si>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</si>
  <si>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</si>
  <si>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</si>
  <si>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</si>
  <si>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</si>
  <si>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</si>
  <si>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</si>
  <si>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</si>
  <si>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</si>
  <si>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</si>
  <si>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</si>
  <si>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</si>
  <si>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</si>
  <si>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</si>
  <si>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</si>
  <si>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</si>
  <si>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</si>
  <si>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</si>
  <si>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</si>
  <si>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</si>
  <si>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</si>
  <si>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</si>
  <si>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</si>
  <si>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</si>
  <si>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</si>
  <si>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</si>
  <si>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</si>
  <si>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</si>
  <si>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</si>
  <si>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</si>
  <si>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</si>
  <si>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</si>
  <si>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</si>
  <si>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</si>
  <si>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</si>
  <si>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</si>
  <si>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</si>
  <si>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</si>
  <si>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</si>
  <si>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</si>
  <si>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</si>
  <si>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</si>
  <si>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</si>
  <si>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</si>
  <si>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</si>
  <si>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</si>
  <si>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</si>
  <si>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</si>
  <si>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</si>
  <si>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</si>
  <si>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</si>
  <si>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</si>
  <si>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</si>
  <si>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</si>
  <si>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</si>
  <si>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</si>
  <si>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</si>
  <si>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</si>
  <si>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</si>
  <si>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</si>
  <si>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</si>
  <si>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</si>
  <si>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</si>
  <si>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</si>
  <si>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</si>
  <si>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</si>
  <si>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</si>
  <si>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</si>
  <si>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</si>
  <si>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</si>
  <si>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</si>
  <si>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</si>
  <si>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</si>
  <si>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</si>
  <si>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</si>
  <si>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</si>
  <si>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</si>
  <si>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</si>
  <si>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</si>
  <si>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</si>
  <si>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</si>
  <si>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</si>
  <si>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</si>
  <si>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</si>
  <si>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</si>
  <si>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</si>
  <si>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</si>
  <si>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</si>
  <si>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</si>
  <si>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</si>
  <si>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</si>
  <si>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</si>
  <si>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</si>
  <si>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</si>
  <si>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</si>
  <si>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</si>
  <si>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</si>
  <si>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</si>
  <si>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</si>
  <si>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</si>
  <si>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</si>
  <si>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</si>
  <si>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</si>
  <si>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</si>
  <si>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</si>
  <si>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</si>
  <si>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</si>
  <si>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</si>
  <si>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</si>
  <si>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</si>
  <si>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</si>
  <si>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</si>
  <si>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</si>
  <si>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</si>
  <si>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</si>
  <si>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</si>
  <si>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</si>
  <si>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</si>
  <si>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</si>
  <si>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</si>
  <si>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</si>
  <si>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</si>
  <si>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</si>
  <si>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</si>
  <si>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</si>
  <si>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</si>
  <si>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</si>
  <si>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</si>
  <si>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</si>
  <si>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</si>
  <si>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</si>
  <si>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</si>
  <si>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</si>
  <si>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</si>
  <si>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</si>
  <si>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</si>
  <si>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</si>
  <si>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</si>
  <si>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</si>
  <si>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</si>
  <si>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</si>
  <si>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</si>
  <si>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</si>
  <si>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</si>
  <si>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</si>
  <si>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</si>
  <si>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</si>
  <si>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</si>
  <si>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</si>
  <si>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</si>
  <si>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</si>
  <si>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</si>
  <si>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</si>
  <si>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</si>
  <si>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</si>
  <si>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</si>
  <si>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</si>
  <si>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</si>
  <si>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</si>
  <si>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</si>
  <si>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</si>
  <si>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</si>
  <si>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</si>
  <si>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</si>
  <si>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</si>
  <si>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</si>
  <si>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</si>
  <si>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</si>
  <si>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</si>
  <si>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</si>
  <si>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</si>
  <si>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</si>
  <si>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</si>
  <si>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</si>
  <si>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</si>
  <si>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</si>
  <si>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</si>
  <si>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</si>
  <si>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</si>
  <si>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</si>
  <si>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</si>
  <si>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</si>
  <si>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</si>
  <si>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</si>
  <si>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</si>
  <si>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</si>
  <si>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</si>
  <si>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</si>
  <si>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</si>
  <si>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</si>
  <si>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</si>
  <si>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</si>
  <si>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</si>
  <si>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</si>
  <si>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</si>
  <si>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</si>
  <si>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</si>
  <si>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</si>
  <si>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</si>
  <si>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</si>
  <si>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</si>
  <si>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</si>
  <si>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</si>
  <si>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</si>
  <si>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</si>
  <si>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</si>
  <si>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</si>
  <si>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</si>
  <si>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</si>
  <si>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</si>
  <si>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</si>
  <si>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</si>
  <si>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</si>
  <si>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</si>
  <si>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</si>
  <si>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</si>
  <si>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</si>
  <si>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</si>
  <si>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</si>
  <si>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</si>
  <si>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</si>
  <si>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</si>
  <si>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</si>
  <si>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</si>
  <si>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</si>
  <si>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</si>
  <si>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</si>
  <si>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</si>
  <si>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</si>
  <si>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</si>
  <si>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</si>
  <si>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</si>
  <si>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</si>
  <si>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</si>
  <si>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</si>
  <si>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</si>
  <si>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</si>
  <si>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</si>
  <si>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</si>
  <si>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</si>
  <si>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</si>
  <si>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</si>
  <si>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</si>
  <si>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</si>
  <si>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</si>
  <si>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</si>
  <si>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</si>
  <si>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</si>
  <si>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</si>
  <si>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</si>
  <si>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</si>
  <si>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</si>
  <si>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</si>
  <si>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</si>
  <si>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</si>
  <si>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</si>
  <si>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</si>
  <si>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</si>
  <si>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</si>
  <si>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</si>
  <si>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</si>
  <si>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</si>
  <si>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</si>
  <si>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</si>
  <si>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</si>
  <si>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</si>
  <si>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</si>
  <si>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</si>
  <si>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</si>
  <si>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</si>
  <si>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</si>
  <si>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</si>
  <si>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</si>
  <si>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</si>
  <si>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</si>
  <si>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</si>
  <si>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</si>
  <si>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</si>
  <si>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</si>
  <si>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</si>
  <si>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</si>
  <si>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</si>
  <si>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</si>
  <si>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</si>
  <si>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</si>
  <si>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</si>
  <si>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</si>
  <si>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</si>
  <si>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</si>
  <si>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</si>
  <si>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</si>
  <si>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</si>
  <si>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</si>
  <si>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</si>
  <si>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</si>
  <si>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</si>
  <si>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</si>
  <si>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</si>
  <si>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</si>
  <si>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</si>
  <si>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</si>
  <si>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</si>
  <si>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</si>
  <si>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</si>
  <si>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</si>
  <si>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</si>
  <si>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</si>
  <si>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</si>
  <si>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</si>
  <si>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</si>
  <si>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</si>
  <si>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</si>
  <si>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</si>
  <si>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</si>
  <si>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</si>
  <si>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</si>
  <si>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</si>
  <si>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</si>
  <si>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</si>
  <si>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</si>
  <si>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</si>
  <si>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</si>
  <si>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</si>
  <si>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</si>
  <si>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</si>
  <si>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</si>
  <si>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</si>
  <si>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</si>
  <si>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</si>
  <si>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</si>
  <si>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</si>
  <si>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</si>
  <si>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</si>
  <si>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</si>
  <si>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</si>
  <si>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</si>
  <si>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</si>
  <si>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</si>
  <si>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</si>
  <si>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</si>
  <si>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</si>
  <si>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</si>
  <si>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</si>
  <si>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</si>
  <si>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</si>
  <si>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</si>
  <si>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</si>
  <si>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</si>
  <si>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</si>
  <si>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</si>
  <si>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</si>
  <si>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</si>
  <si>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</si>
  <si>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</si>
  <si>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</si>
  <si>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</si>
  <si>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</si>
  <si>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</si>
  <si>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</si>
  <si>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</si>
  <si>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</si>
  <si>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</si>
  <si>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</si>
  <si>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</si>
  <si>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</si>
  <si>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</si>
  <si>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</si>
  <si>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</si>
  <si>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</si>
  <si>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</si>
  <si>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</si>
  <si>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</si>
  <si>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</si>
  <si>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</si>
  <si>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</si>
  <si>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</si>
  <si>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</si>
  <si>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</si>
  <si>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</si>
  <si>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</si>
  <si>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</si>
  <si>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</si>
  <si>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</si>
  <si>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</si>
  <si>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</si>
  <si>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</si>
  <si>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</si>
  <si>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</si>
  <si>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</si>
  <si>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</si>
  <si>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</si>
  <si>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</si>
  <si>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</si>
  <si>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</si>
  <si>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</si>
  <si>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</si>
  <si>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</si>
  <si>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</si>
  <si>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</si>
  <si>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</si>
  <si>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</si>
  <si>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</si>
  <si>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</si>
  <si>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</si>
  <si>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</si>
  <si>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</si>
  <si>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</si>
  <si>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</si>
  <si>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</si>
  <si>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</si>
  <si>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</si>
  <si>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</si>
  <si>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</si>
  <si>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</si>
  <si>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</si>
  <si>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</si>
  <si>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</si>
  <si>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</si>
  <si>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</si>
  <si>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</si>
  <si>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</si>
  <si>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</si>
  <si>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</si>
  <si>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</si>
  <si>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</si>
  <si>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</si>
  <si>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</si>
  <si>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</si>
  <si>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</si>
  <si>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</si>
  <si>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</si>
  <si>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</si>
  <si>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</si>
  <si>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</si>
  <si>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</si>
  <si>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</si>
  <si>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</si>
  <si>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</si>
  <si>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</si>
  <si>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</si>
  <si>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</si>
  <si>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</si>
  <si>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</si>
  <si>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</si>
  <si>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</si>
  <si>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</si>
  <si>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</si>
  <si>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</si>
  <si>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</si>
  <si>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</si>
  <si>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</si>
  <si>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</si>
  <si>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</si>
  <si>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</si>
  <si>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</si>
  <si>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</si>
  <si>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</si>
  <si>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</si>
  <si>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</si>
  <si>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</si>
  <si>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</si>
  <si>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</si>
  <si>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</si>
  <si>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</si>
  <si>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</si>
  <si>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</si>
  <si>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</si>
  <si>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</si>
  <si>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</si>
  <si>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</si>
  <si>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</si>
  <si>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</si>
  <si>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</si>
  <si>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</si>
  <si>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</si>
  <si>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</si>
  <si>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</si>
  <si>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</si>
  <si>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</si>
  <si>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</si>
  <si>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</si>
  <si>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</si>
  <si>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</si>
  <si>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</si>
  <si>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</si>
  <si>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</si>
  <si>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</si>
  <si>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</si>
  <si>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</si>
  <si>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</si>
  <si>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</si>
  <si>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</si>
  <si>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</si>
  <si>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</si>
  <si>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</si>
  <si>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</si>
  <si>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</si>
  <si>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</si>
  <si>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</si>
  <si>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</si>
  <si>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</si>
  <si>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</si>
  <si>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</si>
  <si>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</si>
  <si>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</si>
  <si>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</si>
  <si>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</si>
  <si>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</si>
  <si>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</si>
  <si>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</si>
  <si>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</si>
  <si>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</si>
  <si>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</si>
  <si>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</si>
  <si>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</si>
  <si>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</si>
  <si>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</si>
  <si>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</si>
  <si>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</si>
  <si>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</si>
  <si>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</si>
  <si>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</si>
  <si>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</si>
  <si>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</si>
  <si>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</si>
  <si>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</si>
  <si>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</si>
  <si>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</si>
  <si>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</si>
  <si>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</si>
  <si>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</si>
  <si>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</si>
  <si>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</si>
  <si>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</si>
  <si>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</si>
  <si>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</si>
  <si>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</si>
  <si>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</si>
  <si>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</si>
  <si>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</si>
  <si>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</si>
  <si>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</si>
  <si>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</si>
  <si>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</si>
  <si>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</si>
  <si>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</si>
  <si>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</si>
  <si>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</si>
  <si>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</si>
  <si>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</si>
  <si>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</si>
  <si>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</si>
  <si>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</si>
  <si>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</si>
  <si>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</si>
  <si>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</si>
  <si>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</si>
  <si>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</si>
  <si>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</si>
  <si>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</si>
  <si>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</si>
  <si>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</si>
  <si>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</si>
  <si>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</si>
  <si>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</si>
  <si>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</si>
  <si>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</si>
  <si>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</si>
  <si>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</si>
  <si>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</si>
  <si>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</si>
  <si>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</si>
  <si>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</si>
  <si>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</si>
  <si>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</si>
  <si>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</si>
  <si>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</si>
  <si>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</si>
  <si>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</si>
  <si>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</si>
  <si>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</si>
  <si>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</si>
  <si>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</si>
  <si>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</si>
  <si>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</si>
  <si>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</si>
  <si>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</si>
  <si>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</si>
  <si>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</si>
  <si>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</si>
  <si>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</si>
  <si>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</si>
  <si>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</si>
  <si>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</si>
  <si>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</si>
  <si>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</si>
  <si>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</si>
  <si>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</si>
  <si>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</si>
  <si>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</si>
  <si>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</si>
  <si>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</si>
  <si>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</si>
  <si>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</si>
  <si>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</si>
  <si>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</si>
  <si>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</si>
  <si>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</si>
  <si>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</si>
  <si>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</si>
  <si>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</si>
  <si>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</si>
  <si>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</si>
  <si>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</si>
  <si>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</si>
  <si>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</si>
  <si>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</si>
  <si>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</si>
  <si>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</si>
  <si>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</si>
  <si>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</si>
  <si>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</si>
  <si>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</si>
  <si>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</si>
  <si>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</si>
  <si>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</si>
  <si>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</si>
  <si>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</si>
  <si>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</si>
  <si>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</si>
  <si>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</si>
  <si>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</si>
  <si>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</si>
  <si>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</si>
  <si>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</si>
  <si>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</si>
  <si>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</si>
  <si>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</si>
  <si>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</si>
  <si>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</si>
  <si>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</si>
  <si>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</si>
  <si>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</si>
  <si>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</si>
  <si>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</si>
  <si>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</si>
  <si>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</si>
  <si>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</si>
  <si>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</si>
  <si>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</si>
  <si>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</si>
  <si>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</si>
  <si>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</si>
  <si>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</si>
  <si>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</si>
  <si>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</si>
  <si>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</si>
  <si>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</si>
  <si>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</si>
  <si>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</si>
  <si>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</si>
  <si>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</si>
  <si>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</si>
  <si>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</si>
  <si>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</si>
  <si>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</si>
  <si>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</si>
  <si>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</si>
  <si>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</si>
  <si>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</si>
  <si>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</si>
  <si>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</si>
  <si>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</si>
  <si>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</si>
  <si>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</si>
  <si>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</si>
  <si>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</si>
  <si>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</si>
  <si>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</si>
  <si>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</si>
  <si>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</si>
  <si>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</si>
  <si>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</si>
  <si>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</si>
  <si>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</si>
  <si>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</si>
  <si>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</si>
  <si>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</si>
  <si>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</si>
  <si>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</si>
  <si>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</si>
  <si>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</si>
  <si>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</si>
  <si>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</si>
  <si>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</si>
  <si>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</si>
  <si>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</si>
  <si>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</si>
  <si>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</si>
  <si>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</si>
  <si>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</si>
  <si>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</si>
  <si>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</si>
  <si>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</si>
  <si>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</si>
  <si>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</si>
  <si>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</si>
  <si>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</si>
  <si>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</si>
  <si>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</si>
  <si>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</si>
  <si>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</si>
  <si>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</si>
  <si>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</si>
  <si>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</si>
  <si>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</si>
  <si>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</si>
  <si>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</si>
  <si>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</si>
  <si>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</si>
  <si>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</si>
  <si>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</si>
  <si>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</si>
  <si>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</si>
  <si>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</si>
  <si>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</si>
  <si>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</si>
  <si>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</si>
  <si>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</si>
  <si>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</si>
  <si>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</si>
  <si>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</si>
  <si>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</si>
  <si>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</si>
  <si>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</si>
  <si>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</si>
  <si>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</si>
  <si>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</si>
  <si>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</si>
  <si>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</si>
  <si>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</si>
  <si>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</si>
  <si>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</si>
  <si>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</si>
  <si>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</si>
  <si>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</si>
  <si>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</si>
  <si>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</si>
  <si>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</si>
  <si>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</si>
  <si>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</si>
  <si>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</si>
  <si>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</si>
  <si>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</si>
  <si>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</si>
  <si>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</si>
  <si>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</si>
  <si>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</si>
  <si>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</si>
  <si>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</si>
  <si>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</si>
  <si>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</si>
  <si>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</si>
  <si>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</si>
  <si>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</si>
  <si>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</si>
  <si>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</si>
  <si>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</si>
  <si>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</si>
  <si>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</si>
  <si>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</si>
  <si>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</si>
  <si>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</si>
  <si>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</si>
  <si>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</si>
  <si>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</si>
  <si>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</si>
  <si>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</si>
  <si>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</si>
  <si>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</si>
  <si>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</si>
  <si>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</si>
  <si>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</si>
  <si>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</si>
  <si>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</si>
  <si>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</si>
  <si>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</si>
  <si>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</si>
  <si>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</si>
  <si>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</si>
  <si>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</si>
  <si>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</si>
  <si>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</si>
  <si>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</si>
  <si>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</si>
  <si>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</si>
  <si>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</si>
  <si>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</si>
  <si>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</si>
  <si>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</si>
  <si>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</si>
  <si>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</si>
  <si>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</si>
  <si>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</si>
  <si>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</si>
  <si>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</si>
  <si>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</si>
  <si>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</si>
  <si>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</si>
  <si>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</si>
  <si>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</si>
  <si>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</si>
  <si>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</si>
  <si>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</si>
  <si>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</si>
  <si>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</si>
  <si>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</si>
  <si>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</si>
  <si>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</si>
  <si>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</si>
  <si>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</si>
  <si>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</si>
  <si>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</si>
  <si>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</si>
  <si>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</si>
  <si>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</si>
  <si>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</si>
  <si>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</si>
  <si>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</si>
  <si>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</si>
  <si>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</si>
  <si>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</si>
  <si>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</si>
  <si>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</si>
  <si>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</si>
  <si>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</si>
  <si>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</si>
  <si>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</si>
  <si>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</si>
  <si>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</si>
  <si>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</si>
  <si>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</si>
  <si>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</si>
  <si>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</si>
  <si>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</si>
  <si>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</si>
  <si>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</si>
  <si>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</si>
  <si>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</si>
  <si>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</si>
  <si>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</si>
  <si>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</si>
  <si>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</si>
  <si>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</si>
  <si>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</si>
  <si>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</si>
  <si>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</si>
  <si>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</si>
  <si>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</si>
  <si>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</si>
  <si>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</si>
  <si>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</si>
  <si>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</si>
  <si>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</si>
  <si>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</si>
  <si>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</si>
  <si>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</si>
  <si>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</si>
  <si>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</si>
  <si>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</si>
  <si>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</si>
  <si>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</si>
  <si>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</si>
  <si>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</si>
  <si>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</si>
  <si>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</si>
  <si>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</si>
  <si>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</si>
  <si>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</si>
  <si>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</si>
  <si>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</si>
  <si>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</si>
  <si>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</si>
  <si>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</si>
  <si>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</si>
  <si>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</si>
  <si>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</si>
  <si>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</si>
  <si>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</si>
  <si>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</si>
  <si>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</si>
  <si>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</si>
  <si>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</si>
  <si>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</si>
  <si>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</si>
  <si>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</si>
  <si>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</si>
  <si>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</si>
  <si>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</si>
  <si>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</si>
  <si>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</si>
  <si>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</si>
  <si>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</si>
  <si>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</si>
  <si>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</si>
  <si>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</si>
  <si>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</si>
  <si>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</si>
  <si>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</si>
  <si>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</si>
  <si>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</si>
  <si>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</si>
  <si>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</si>
  <si>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</si>
  <si>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</si>
  <si>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</si>
  <si>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</si>
  <si>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</si>
  <si>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</si>
  <si>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</si>
  <si>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</si>
  <si>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</si>
  <si>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</si>
  <si>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</si>
  <si>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</si>
  <si>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</si>
  <si>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</si>
  <si>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</si>
  <si>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</si>
  <si>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</si>
  <si>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</si>
  <si>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</si>
  <si>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</si>
  <si>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</si>
  <si>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</si>
  <si>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</si>
  <si>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</si>
  <si>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</si>
  <si>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</si>
  <si>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</si>
  <si>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</si>
  <si>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</si>
  <si>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</si>
  <si>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</si>
  <si>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</si>
  <si>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</si>
  <si>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</si>
  <si>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</si>
  <si>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</si>
  <si>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</si>
  <si>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</si>
  <si>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</si>
  <si>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</si>
  <si>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</si>
  <si>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</si>
  <si>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</si>
  <si>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</si>
  <si>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</si>
  <si>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</si>
  <si>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</si>
  <si>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</si>
  <si>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</si>
  <si>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</si>
  <si>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</si>
  <si>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</si>
  <si>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</si>
  <si>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</si>
  <si>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</si>
  <si>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</si>
  <si>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</si>
  <si>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</si>
  <si>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</si>
  <si>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</si>
  <si>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</si>
  <si>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</si>
  <si>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</si>
  <si>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</si>
  <si>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</si>
  <si>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</si>
  <si>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</si>
  <si>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</si>
  <si>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</si>
  <si>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</si>
  <si>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</si>
  <si>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</si>
  <si>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</si>
  <si>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</si>
  <si>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</si>
  <si>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</si>
  <si>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</si>
  <si>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</si>
  <si>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</si>
  <si>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</si>
  <si>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</si>
  <si>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</si>
  <si>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</si>
  <si>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</si>
  <si>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</si>
  <si>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</si>
  <si>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</si>
  <si>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</si>
  <si>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</si>
  <si>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</si>
  <si>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</si>
  <si>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</si>
  <si>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</si>
  <si>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</si>
  <si>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</si>
  <si>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</si>
  <si>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</si>
  <si>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</si>
  <si>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</si>
  <si>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</si>
  <si>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</si>
  <si>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</si>
  <si>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</si>
  <si>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</si>
  <si>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</si>
  <si>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</si>
  <si>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</si>
  <si>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</si>
  <si>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</si>
  <si>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</si>
  <si>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</si>
  <si>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</si>
  <si>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</si>
  <si>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</si>
  <si>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</si>
  <si>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</si>
  <si>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</si>
  <si>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</si>
  <si>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</si>
  <si>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</si>
  <si>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</si>
  <si>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</si>
  <si>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</si>
  <si>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</si>
  <si>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</si>
  <si>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</si>
  <si>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</si>
  <si>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</si>
  <si>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</si>
  <si>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</si>
  <si>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</si>
  <si>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</si>
  <si>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</si>
  <si>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</si>
  <si>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</si>
  <si>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</si>
  <si>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</si>
  <si>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</si>
  <si>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</si>
  <si>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</si>
  <si>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</si>
  <si>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</si>
  <si>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</si>
  <si>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</si>
  <si>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</si>
  <si>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</si>
  <si>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</si>
  <si>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</si>
  <si>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</si>
  <si>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</si>
  <si>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</si>
  <si>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</si>
  <si>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</si>
  <si>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</si>
  <si>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</si>
  <si>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</si>
  <si>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</si>
  <si>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</si>
  <si>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</si>
  <si>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</si>
  <si>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</si>
  <si>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</si>
  <si>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</si>
  <si>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</si>
  <si>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</si>
  <si>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</si>
  <si>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</si>
  <si>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</si>
  <si>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</si>
  <si>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</si>
  <si>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</si>
  <si>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</si>
  <si>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</si>
  <si>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</si>
  <si>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</si>
  <si>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</si>
  <si>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</si>
  <si>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</si>
  <si>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</si>
  <si>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</si>
  <si>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</si>
  <si>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</si>
  <si>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</si>
  <si>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</si>
  <si>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</si>
  <si>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</si>
  <si>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</si>
  <si>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</si>
  <si>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</si>
  <si>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</si>
  <si>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</si>
  <si>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</si>
  <si>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</si>
  <si>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</si>
  <si>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</si>
  <si>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</si>
  <si>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</si>
  <si>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</si>
  <si>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</si>
  <si>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</si>
  <si>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</si>
  <si>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</si>
  <si>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</si>
  <si>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</si>
  <si>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</si>
  <si>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</si>
  <si>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</si>
  <si>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</si>
  <si>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</si>
  <si>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</si>
  <si>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</si>
  <si>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</si>
  <si>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</si>
  <si>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</si>
  <si>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</si>
  <si>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</si>
  <si>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</si>
  <si>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</si>
  <si>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</si>
  <si>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</si>
  <si>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</si>
  <si>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</si>
  <si>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</si>
  <si>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</si>
  <si>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</si>
  <si>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</si>
  <si>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</si>
  <si>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</si>
  <si>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</si>
  <si>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</si>
  <si>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</si>
  <si>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</si>
  <si>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</si>
  <si>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</si>
  <si>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</si>
  <si>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</si>
  <si>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</si>
  <si>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</si>
  <si>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</si>
  <si>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</si>
  <si>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</si>
  <si>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</si>
  <si>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</si>
  <si>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</si>
  <si>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</si>
  <si>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</si>
  <si>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</si>
  <si>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</si>
  <si>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</si>
  <si>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</si>
  <si>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</si>
  <si>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</si>
  <si>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</si>
  <si>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</si>
  <si>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</si>
  <si>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</si>
  <si>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</si>
  <si>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</si>
  <si>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</si>
  <si>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</si>
  <si>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</si>
  <si>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</si>
  <si>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</si>
  <si>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</si>
  <si>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</si>
  <si>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</si>
  <si>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</si>
  <si>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</si>
  <si>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</si>
  <si>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</si>
  <si>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</si>
  <si>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</si>
  <si>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</si>
  <si>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</si>
  <si>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</si>
  <si>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</si>
  <si>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</si>
  <si>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</si>
  <si>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</si>
  <si>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</si>
  <si>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</si>
  <si>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</si>
  <si>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</si>
  <si>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</si>
  <si>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</si>
  <si>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</si>
  <si>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</si>
  <si>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</si>
  <si>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</si>
  <si>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</si>
  <si>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</si>
  <si>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</si>
  <si>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</si>
  <si>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</si>
  <si>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</si>
  <si>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</si>
  <si>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</si>
  <si>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</si>
  <si>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</si>
  <si>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</si>
  <si>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</si>
  <si>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</si>
  <si>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</si>
  <si>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</si>
  <si>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</si>
  <si>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</si>
  <si>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</si>
  <si>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</si>
  <si>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</si>
  <si>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</si>
  <si>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</si>
  <si>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</si>
  <si>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</si>
  <si>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</si>
  <si>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</si>
  <si>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</si>
  <si>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</si>
  <si>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</si>
  <si>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</si>
  <si>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</si>
  <si>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</si>
  <si>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</si>
  <si>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</si>
  <si>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</si>
  <si>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</si>
  <si>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</si>
  <si>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</si>
  <si>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</si>
  <si>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</si>
  <si>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</si>
  <si>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</si>
  <si>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</si>
  <si>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</si>
  <si>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</si>
  <si>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</si>
  <si>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</si>
  <si>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</si>
  <si>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</si>
  <si>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</si>
  <si>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</si>
  <si>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</si>
  <si>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</si>
  <si>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</si>
  <si>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</si>
  <si>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</si>
  <si>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</si>
  <si>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</si>
  <si>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</si>
  <si>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</si>
  <si>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</si>
  <si>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</si>
  <si>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</si>
  <si>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</si>
  <si>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</si>
  <si>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</si>
  <si>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</si>
  <si>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</si>
  <si>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</si>
  <si>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</si>
  <si>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</si>
  <si>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</si>
  <si>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</si>
  <si>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</si>
  <si>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</si>
  <si>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</si>
  <si>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</si>
  <si>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</si>
  <si>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</si>
  <si>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</si>
  <si>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</si>
  <si>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</si>
  <si>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</si>
  <si>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</si>
  <si>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</si>
  <si>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</si>
  <si>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</si>
  <si>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</si>
  <si>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</si>
  <si>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</si>
  <si>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</si>
  <si>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</si>
  <si>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</si>
  <si>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</si>
  <si>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</si>
  <si>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</si>
  <si>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</si>
  <si>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</si>
  <si>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</si>
  <si>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</si>
  <si>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</si>
  <si>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</si>
  <si>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</si>
  <si>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</si>
  <si>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</si>
  <si>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</si>
  <si>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</si>
  <si>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</si>
  <si>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</si>
  <si>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</si>
  <si>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</si>
  <si>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</si>
  <si>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</si>
  <si>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</si>
  <si>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</si>
  <si>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</si>
  <si>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</si>
  <si>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</si>
  <si>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</si>
  <si>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</si>
  <si>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</si>
  <si>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</si>
  <si>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</si>
  <si>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</si>
  <si>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</si>
  <si>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</si>
  <si>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</si>
  <si>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</si>
  <si>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</si>
  <si>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</si>
  <si>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</si>
  <si>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</si>
  <si>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</si>
  <si>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</si>
  <si>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</si>
  <si>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</si>
  <si>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</si>
  <si>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</si>
  <si>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</si>
  <si>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</si>
  <si>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</si>
  <si>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</si>
  <si>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</si>
  <si>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</si>
  <si>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</si>
  <si>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</si>
  <si>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</si>
  <si>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</si>
  <si>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</si>
  <si>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</si>
  <si>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</si>
  <si>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</si>
  <si>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</si>
  <si>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</si>
  <si>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</si>
  <si>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</si>
  <si>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</si>
  <si>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</si>
  <si>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</si>
  <si>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</si>
  <si>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</si>
  <si>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</si>
  <si>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</si>
  <si>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</si>
  <si>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</si>
  <si>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</si>
  <si>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</si>
  <si>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</si>
  <si>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</si>
  <si>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</si>
  <si>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</si>
  <si>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</si>
  <si>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</si>
  <si>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</si>
  <si>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</si>
  <si>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</si>
  <si>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</si>
  <si>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</si>
  <si>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</si>
  <si>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</si>
  <si>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</si>
  <si>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</si>
  <si>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</si>
  <si>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</si>
  <si>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</si>
  <si>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</si>
  <si>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</si>
  <si>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</si>
  <si>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</si>
  <si>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</si>
  <si>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</si>
  <si>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</si>
  <si>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</si>
  <si>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</si>
  <si>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</si>
  <si>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</si>
  <si>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</si>
  <si>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</si>
  <si>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</si>
  <si>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</si>
  <si>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</si>
  <si>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</si>
  <si>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</si>
  <si>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</si>
  <si>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</si>
  <si>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</si>
  <si>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</si>
  <si>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</si>
  <si>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</si>
  <si>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</si>
  <si>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</si>
  <si>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</si>
  <si>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</si>
  <si>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</si>
  <si>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</si>
  <si>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</si>
  <si>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</si>
  <si>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</si>
  <si>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</si>
  <si>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</si>
  <si>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</si>
  <si>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</si>
  <si>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</si>
  <si>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</si>
  <si>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</si>
  <si>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</si>
  <si>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</si>
  <si>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</si>
  <si>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</si>
  <si>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</si>
  <si>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</si>
  <si>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</si>
  <si>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</si>
  <si>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</si>
  <si>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</si>
  <si>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</si>
  <si>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</si>
  <si>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</si>
  <si>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</si>
  <si>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</si>
  <si>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</si>
  <si>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</si>
  <si>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</si>
  <si>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</si>
  <si>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</si>
  <si>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</si>
  <si>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</si>
  <si>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</si>
  <si>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</si>
  <si>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</si>
  <si>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</si>
  <si>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</si>
  <si>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</si>
  <si>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</si>
  <si>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</si>
  <si>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</si>
  <si>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</si>
  <si>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</si>
  <si>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</si>
  <si>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</si>
  <si>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</si>
  <si>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</si>
  <si>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</si>
  <si>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</si>
  <si>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</si>
  <si>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</si>
  <si>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</si>
  <si>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</si>
  <si>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</si>
  <si>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</si>
  <si>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</si>
  <si>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</si>
  <si>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</si>
  <si>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</si>
  <si>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</si>
  <si>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</si>
  <si>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</si>
  <si>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</si>
  <si>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</si>
  <si>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</si>
  <si>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</si>
  <si>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</si>
  <si>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</si>
  <si>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</si>
  <si>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</si>
  <si>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</si>
  <si>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</si>
  <si>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</si>
  <si>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</si>
  <si>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</si>
  <si>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</si>
  <si>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</si>
  <si>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</si>
  <si>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</si>
  <si>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</si>
  <si>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</si>
  <si>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</si>
  <si>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</si>
  <si>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</si>
  <si>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</si>
  <si>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</si>
  <si>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</si>
  <si>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</si>
  <si>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</si>
  <si>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</si>
  <si>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</si>
  <si>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</si>
  <si>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</si>
  <si>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</si>
  <si>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</si>
  <si>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</si>
  <si>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</si>
  <si>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</si>
  <si>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</si>
  <si>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</si>
  <si>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</si>
  <si>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</si>
  <si>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</si>
  <si>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</si>
  <si>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</si>
  <si>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</si>
  <si>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</si>
  <si>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</si>
  <si>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</si>
  <si>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</si>
  <si>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</si>
  <si>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</si>
  <si>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</si>
  <si>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</si>
  <si>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</si>
  <si>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</si>
  <si>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</si>
  <si>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</si>
  <si>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</si>
  <si>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</si>
  <si>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</si>
  <si>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</si>
  <si>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</si>
  <si>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</si>
  <si>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</si>
  <si>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</si>
  <si>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</si>
  <si>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</si>
  <si>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</si>
  <si>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</si>
  <si>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</si>
  <si>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</si>
  <si>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</si>
  <si>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</si>
  <si>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</si>
  <si>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</si>
  <si>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</si>
  <si>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</si>
  <si>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</si>
  <si>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</si>
  <si>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</si>
  <si>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</si>
  <si>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</si>
  <si>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</si>
  <si>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</si>
  <si>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</si>
  <si>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</si>
  <si>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</si>
  <si>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</si>
  <si>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</si>
  <si>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</si>
  <si>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</si>
  <si>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</si>
  <si>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</si>
  <si>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</si>
  <si>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</si>
  <si>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</si>
  <si>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</si>
  <si>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</si>
  <si>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</si>
  <si>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</si>
  <si>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</si>
  <si>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</si>
  <si>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</si>
  <si>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</si>
  <si>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</si>
  <si>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</si>
  <si>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</si>
  <si>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</si>
  <si>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</si>
  <si>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</si>
  <si>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</si>
  <si>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</si>
  <si>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</si>
  <si>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</si>
  <si>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</si>
  <si>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</si>
  <si>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</si>
  <si>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</si>
  <si>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</si>
  <si>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</si>
  <si>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</si>
  <si>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</si>
  <si>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</si>
  <si>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</si>
  <si>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</si>
  <si>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</si>
  <si>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</si>
  <si>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</si>
  <si>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</si>
  <si>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</si>
  <si>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</si>
  <si>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</si>
  <si>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</si>
  <si>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</si>
  <si>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</si>
  <si>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</si>
  <si>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</si>
  <si>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</si>
  <si>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</si>
  <si>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</si>
  <si>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</si>
  <si>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</si>
  <si>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</si>
  <si>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</si>
  <si>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</si>
  <si>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</si>
  <si>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</si>
  <si>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</si>
  <si>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</si>
  <si>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</si>
  <si>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</si>
  <si>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</si>
  <si>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</si>
  <si>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</si>
  <si>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</si>
  <si>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</si>
  <si>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</si>
  <si>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</si>
  <si>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</si>
  <si>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</si>
  <si>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</si>
  <si>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</si>
  <si>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</si>
  <si>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</si>
  <si>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</si>
  <si>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</si>
  <si>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</si>
  <si>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</si>
  <si>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</si>
  <si>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</si>
  <si>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</si>
  <si>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</si>
  <si>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</si>
  <si>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</si>
  <si>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</si>
  <si>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</si>
  <si>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</si>
  <si>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</si>
  <si>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</si>
  <si>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</si>
  <si>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</si>
  <si>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</si>
  <si>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</si>
  <si>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</si>
  <si>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</si>
  <si>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</si>
  <si>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</si>
  <si>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</si>
  <si>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</si>
  <si>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</si>
  <si>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</si>
  <si>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</si>
  <si>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</si>
  <si>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</si>
  <si>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</si>
  <si>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</si>
  <si>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</si>
  <si>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</si>
  <si>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</si>
  <si>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</si>
  <si>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</si>
  <si>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</si>
  <si>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</si>
  <si>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</si>
  <si>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</si>
  <si>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</si>
  <si>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</si>
  <si>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</si>
  <si>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</si>
  <si>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</si>
  <si>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</si>
  <si>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</si>
  <si>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</si>
  <si>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</si>
  <si>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</si>
  <si>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</si>
  <si>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</si>
  <si>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</si>
  <si>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</si>
  <si>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</si>
  <si>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</si>
  <si>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</si>
  <si>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</si>
  <si>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</si>
  <si>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</si>
  <si>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</si>
  <si>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</si>
  <si>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</si>
  <si>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</si>
  <si>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</si>
  <si>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</si>
  <si>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</si>
  <si>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</si>
  <si>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</si>
  <si>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</si>
  <si>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</si>
  <si>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</si>
  <si>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</si>
  <si>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</si>
  <si>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</si>
  <si>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</si>
  <si>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</si>
  <si>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</si>
  <si>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</si>
  <si>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</si>
  <si>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</si>
  <si>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</si>
  <si>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</si>
  <si>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</si>
  <si>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</si>
  <si>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</si>
  <si>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</si>
  <si>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</si>
  <si>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</si>
  <si>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</si>
  <si>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</si>
  <si>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</si>
  <si>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</si>
  <si>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</si>
  <si>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</si>
  <si>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</si>
  <si>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</si>
  <si>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</si>
  <si>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</si>
  <si>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</si>
  <si>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</si>
  <si>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</si>
  <si>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</si>
  <si>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</si>
  <si>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</si>
  <si>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</si>
  <si>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</si>
  <si>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</si>
  <si>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</si>
  <si>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</si>
  <si>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</si>
  <si>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</si>
  <si>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</si>
  <si>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</si>
  <si>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</si>
  <si>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</si>
  <si>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</si>
  <si>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</si>
  <si>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</si>
  <si>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</si>
  <si>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</si>
  <si>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</si>
  <si>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</si>
  <si>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</si>
  <si>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</si>
  <si>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</si>
  <si>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</si>
  <si>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</si>
  <si>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</si>
  <si>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</si>
  <si>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</si>
  <si>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</si>
  <si>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</si>
  <si>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</si>
  <si>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</si>
  <si>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</si>
  <si>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</si>
  <si>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</si>
  <si>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</si>
  <si>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</si>
  <si>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</si>
  <si>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</si>
  <si>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</si>
  <si>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</si>
  <si>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</si>
  <si>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</si>
  <si>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</si>
  <si>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</si>
  <si>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</si>
  <si>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</si>
  <si>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</si>
  <si>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</si>
  <si>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</si>
  <si>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</si>
  <si>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</si>
  <si>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</si>
  <si>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</si>
  <si>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</si>
  <si>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</si>
  <si>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</si>
  <si>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</si>
  <si>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</si>
  <si>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</si>
  <si>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</si>
  <si>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</si>
  <si>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</si>
  <si>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</si>
  <si>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</si>
  <si>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</si>
  <si>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</si>
  <si>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</si>
  <si>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</si>
  <si>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</si>
  <si>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</si>
  <si>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</si>
  <si>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</si>
  <si>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</si>
  <si>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</si>
  <si>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</si>
  <si>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</si>
  <si>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</si>
  <si>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</si>
  <si>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</si>
  <si>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</si>
  <si>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</si>
  <si>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</si>
  <si>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</si>
  <si>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</si>
  <si>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</si>
  <si>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</si>
  <si>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</si>
  <si>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</si>
  <si>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</si>
  <si>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</si>
  <si>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</si>
  <si>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</si>
  <si>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</si>
  <si>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</si>
  <si>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</si>
  <si>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</si>
  <si>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</si>
  <si>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</si>
  <si>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</si>
  <si>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</si>
  <si>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</si>
  <si>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</si>
  <si>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</si>
  <si>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</si>
  <si>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</si>
  <si>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</si>
  <si>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</si>
  <si>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</si>
  <si>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</si>
  <si>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</si>
  <si>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</si>
  <si>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</si>
  <si>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</si>
  <si>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</si>
  <si>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</si>
  <si>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</si>
  <si>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</si>
  <si>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</si>
  <si>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</si>
  <si>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</si>
  <si>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</si>
  <si>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</si>
  <si>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</si>
  <si>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</si>
  <si>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</si>
  <si>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</si>
  <si>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</si>
  <si>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</si>
  <si>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</si>
  <si>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</si>
  <si>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</si>
  <si>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</si>
  <si>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</si>
  <si>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</si>
  <si>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</si>
  <si>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</si>
  <si>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</si>
  <si>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</si>
  <si>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</si>
  <si>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</si>
  <si>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</si>
  <si>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</si>
  <si>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</si>
  <si>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</si>
  <si>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</si>
  <si>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</si>
  <si>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</si>
  <si>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</si>
  <si>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</si>
  <si>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</si>
  <si>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</si>
  <si>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</si>
  <si>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</si>
  <si>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</si>
  <si>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</si>
  <si>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</si>
  <si>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</si>
  <si>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</si>
  <si>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</si>
  <si>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</si>
  <si>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</si>
  <si>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</si>
  <si>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</si>
  <si>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</si>
  <si>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</si>
  <si>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</si>
  <si>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</si>
  <si>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</si>
  <si>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</si>
  <si>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</si>
  <si>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</si>
  <si>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</si>
  <si>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</si>
  <si>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</si>
  <si>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</si>
  <si>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</si>
  <si>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</si>
  <si>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</si>
  <si>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</si>
  <si>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</si>
  <si>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</si>
  <si>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</si>
  <si>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</si>
  <si>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</si>
  <si>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</si>
  <si>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</si>
  <si>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</si>
  <si>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</si>
  <si>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</si>
  <si>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</si>
  <si>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</si>
  <si>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</si>
  <si>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</si>
  <si>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</si>
  <si>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</si>
  <si>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</si>
  <si>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</si>
  <si>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</si>
  <si>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</si>
  <si>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</si>
  <si>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</si>
  <si>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</si>
  <si>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</si>
  <si>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</si>
  <si>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</si>
  <si>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</si>
  <si>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</si>
  <si>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</si>
  <si>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</si>
  <si>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</si>
  <si>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</si>
  <si>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</si>
  <si>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</si>
  <si>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</si>
  <si>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</si>
  <si>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</si>
  <si>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</si>
  <si>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</si>
  <si>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</si>
  <si>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</si>
  <si>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</si>
  <si>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</si>
  <si>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</si>
  <si>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</si>
  <si>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</si>
  <si>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</si>
  <si>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</si>
  <si>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</si>
  <si>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</si>
  <si>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</si>
  <si>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</si>
  <si>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</si>
  <si>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</si>
  <si>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</si>
  <si>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</si>
  <si>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</si>
  <si>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</si>
  <si>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</si>
  <si>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</si>
  <si>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</si>
  <si>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</si>
  <si>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</si>
  <si>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</si>
  <si>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</si>
  <si>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</si>
  <si>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</si>
  <si>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</si>
  <si>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</si>
  <si>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</si>
  <si>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</si>
  <si>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</si>
  <si>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</si>
  <si>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</si>
  <si>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</si>
  <si>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</si>
  <si>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</si>
  <si>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</si>
  <si>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</si>
  <si>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</si>
  <si>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</si>
  <si>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</si>
  <si>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</si>
  <si>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</si>
  <si>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</si>
  <si>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</si>
  <si>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</si>
  <si>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</si>
  <si>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</si>
  <si>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</si>
  <si>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</si>
  <si>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</si>
  <si>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</si>
  <si>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</si>
  <si>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</si>
  <si>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</si>
  <si>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</si>
  <si>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</si>
  <si>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</si>
  <si>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</si>
  <si>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</si>
  <si>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</si>
  <si>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</si>
  <si>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</si>
  <si>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</si>
  <si>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</si>
  <si>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</si>
  <si>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</si>
  <si>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</si>
  <si>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</si>
  <si>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</si>
  <si>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</si>
  <si>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</si>
  <si>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</si>
  <si>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</si>
  <si>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</si>
  <si>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</si>
  <si>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</si>
  <si>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</si>
  <si>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</si>
  <si>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</si>
  <si>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</si>
  <si>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</si>
  <si>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</si>
  <si>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</si>
  <si>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</si>
  <si>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</si>
  <si>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</si>
  <si>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</si>
  <si>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</si>
  <si>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</si>
  <si>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</si>
  <si>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</si>
  <si>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</si>
  <si>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</si>
  <si>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</si>
  <si>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</si>
  <si>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</si>
  <si>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</si>
  <si>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</si>
  <si>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</si>
  <si>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</si>
  <si>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</si>
  <si>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</si>
  <si>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</si>
  <si>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</si>
  <si>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</si>
  <si>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</si>
  <si>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</si>
  <si>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</si>
  <si>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</si>
  <si>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</si>
  <si>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</si>
  <si>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</si>
  <si>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</si>
  <si>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</si>
  <si>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</si>
  <si>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</si>
  <si>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</si>
  <si>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</si>
  <si>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</si>
  <si>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</si>
  <si>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</si>
  <si>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</si>
  <si>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</si>
  <si>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</si>
  <si>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</si>
  <si>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</si>
  <si>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</si>
  <si>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</si>
  <si>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</si>
  <si>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</si>
  <si>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</si>
  <si>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</si>
  <si>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</si>
  <si>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</si>
  <si>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</si>
  <si>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</si>
  <si>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</si>
  <si>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</si>
  <si>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</si>
  <si>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</si>
  <si>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</si>
  <si>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</si>
  <si>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</si>
  <si>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</si>
  <si>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</si>
  <si>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</si>
  <si>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</si>
  <si>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</si>
  <si>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</si>
  <si>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</si>
  <si>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</si>
  <si>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</si>
  <si>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</si>
  <si>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</si>
  <si>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</si>
  <si>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</si>
  <si>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</si>
  <si>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</si>
  <si>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</si>
  <si>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</si>
  <si>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</si>
  <si>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</si>
  <si>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</si>
  <si>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</si>
  <si>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</si>
  <si>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</si>
  <si>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</si>
  <si>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</si>
  <si>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</si>
  <si>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</si>
  <si>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</si>
  <si>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</si>
  <si>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</si>
  <si>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</si>
  <si>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</si>
  <si>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</si>
  <si>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</si>
  <si>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</si>
  <si>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</si>
  <si>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</si>
  <si>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</si>
  <si>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</si>
  <si>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</si>
  <si>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</si>
  <si>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</si>
  <si>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</si>
  <si>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</si>
  <si>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</si>
  <si>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</si>
  <si>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</si>
  <si>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</si>
  <si>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</si>
  <si>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</si>
  <si>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</si>
  <si>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</si>
  <si>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</si>
  <si>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</si>
  <si>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</si>
  <si>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</si>
  <si>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</si>
  <si>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</si>
  <si>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</si>
  <si>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</si>
  <si>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</si>
  <si>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</si>
  <si>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</si>
  <si>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</si>
  <si>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</si>
  <si>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</si>
  <si>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</si>
  <si>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</si>
  <si>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</si>
  <si>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</si>
  <si>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</si>
  <si>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</si>
  <si>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</si>
  <si>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</si>
  <si>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</si>
  <si>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</si>
  <si>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</si>
  <si>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</si>
  <si>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</si>
  <si>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</si>
  <si>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</si>
  <si>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</si>
  <si>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</si>
  <si>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</si>
  <si>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</si>
  <si>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</si>
  <si>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</si>
  <si>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</si>
  <si>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</si>
  <si>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</si>
  <si>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</si>
  <si>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</si>
  <si>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</si>
  <si>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</si>
  <si>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</si>
  <si>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</si>
  <si>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</si>
  <si>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</si>
  <si>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</si>
  <si>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</si>
  <si>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</si>
  <si>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</si>
  <si>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</si>
  <si>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</si>
  <si>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</si>
  <si>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</si>
  <si>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</si>
  <si>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</si>
  <si>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</si>
  <si>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</si>
  <si>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</si>
  <si>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</si>
  <si>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</si>
  <si>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</si>
  <si>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</si>
  <si>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</si>
  <si>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</si>
  <si>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</si>
  <si>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</si>
  <si>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</si>
  <si>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</si>
  <si>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</si>
  <si>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</si>
  <si>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</si>
  <si>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</si>
  <si>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</si>
  <si>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</si>
  <si>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</si>
  <si>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</si>
  <si>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</si>
  <si>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</si>
  <si>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</si>
  <si>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</si>
  <si>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</si>
  <si>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</si>
  <si>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</si>
  <si>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</si>
  <si>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</si>
  <si>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</si>
  <si>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</si>
  <si>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</si>
  <si>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</si>
  <si>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</si>
  <si>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</si>
  <si>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</si>
  <si>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</si>
  <si>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</si>
  <si>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</si>
  <si>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</si>
  <si>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</si>
  <si>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</si>
  <si>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</si>
  <si>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</si>
  <si>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</si>
  <si>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</si>
  <si>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</si>
  <si>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</si>
  <si>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</si>
  <si>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</si>
  <si>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</si>
  <si>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</si>
  <si>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</si>
  <si>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</si>
  <si>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</si>
  <si>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</si>
  <si>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</si>
  <si>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</si>
  <si>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</si>
  <si>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</si>
  <si>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</si>
  <si>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</si>
  <si>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</si>
  <si>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</si>
  <si>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</si>
  <si>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</si>
  <si>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</si>
  <si>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</si>
  <si>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</si>
  <si>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</si>
  <si>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</si>
  <si>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</si>
  <si>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</si>
  <si>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</si>
  <si>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</si>
  <si>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</si>
  <si>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</si>
  <si>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</si>
  <si>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</si>
  <si>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</si>
  <si>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</si>
  <si>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</si>
  <si>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</si>
  <si>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</si>
  <si>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</si>
  <si>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</si>
  <si>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</si>
  <si>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</si>
  <si>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</si>
  <si>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</si>
  <si>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</si>
  <si>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</si>
  <si>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</si>
  <si>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</si>
  <si>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</si>
  <si>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</si>
  <si>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</si>
  <si>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</si>
  <si>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</si>
  <si>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</si>
  <si>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</si>
  <si>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</si>
  <si>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</si>
  <si>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</si>
  <si>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</si>
  <si>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</si>
  <si>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</si>
  <si>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</si>
  <si>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</si>
  <si>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</si>
  <si>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</si>
  <si>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</si>
  <si>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</si>
  <si>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</si>
  <si>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</si>
  <si>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</si>
  <si>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</si>
  <si>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</si>
  <si>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</si>
  <si>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</si>
  <si>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</si>
  <si>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</si>
  <si>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</si>
  <si>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</si>
  <si>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</si>
  <si>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</si>
  <si>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</si>
  <si>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</si>
  <si>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</si>
  <si>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</si>
  <si>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</si>
  <si>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</si>
  <si>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</si>
  <si>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</si>
  <si>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</si>
  <si>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</si>
  <si>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</si>
  <si>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</si>
  <si>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</si>
  <si>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</si>
  <si>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</si>
  <si>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</si>
  <si>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</si>
  <si>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</si>
  <si>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</si>
  <si>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</si>
  <si>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</si>
  <si>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</si>
  <si>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</si>
  <si>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</si>
  <si>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</si>
  <si>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</si>
  <si>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</si>
  <si>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</si>
  <si>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</si>
  <si>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</si>
  <si>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</si>
  <si>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</si>
  <si>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</si>
  <si>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</si>
  <si>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</si>
  <si>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</si>
  <si>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</si>
  <si>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</si>
  <si>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</si>
  <si>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</si>
  <si>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</si>
  <si>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</si>
  <si>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</si>
  <si>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</si>
  <si>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</si>
  <si>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</si>
  <si>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</si>
  <si>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</si>
  <si>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</si>
  <si>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</si>
  <si>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</si>
  <si>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</si>
  <si>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</si>
  <si>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</si>
  <si>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</si>
  <si>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</si>
  <si>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</si>
  <si>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</si>
  <si>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</si>
  <si>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</si>
  <si>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</si>
  <si>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</si>
  <si>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</si>
  <si>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</si>
  <si>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</si>
  <si>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</si>
  <si>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</si>
  <si>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</si>
  <si>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</si>
  <si>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</si>
  <si>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</si>
  <si>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</si>
  <si>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</si>
  <si>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</si>
  <si>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</si>
  <si>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</si>
  <si>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</si>
  <si>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</si>
  <si>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</si>
  <si>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</si>
  <si>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</si>
  <si>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</si>
  <si>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</si>
  <si>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</si>
  <si>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</si>
  <si>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</si>
  <si>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</si>
  <si>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</si>
  <si>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</si>
  <si>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</si>
  <si>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</si>
  <si>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</si>
  <si>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</si>
  <si>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</si>
  <si>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</si>
  <si>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</si>
  <si>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</si>
  <si>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</si>
  <si>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</si>
  <si>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</si>
  <si>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</si>
  <si>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</si>
  <si>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</si>
  <si>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</si>
  <si>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</si>
  <si>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</si>
  <si>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</si>
  <si>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</si>
  <si>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</si>
  <si>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</si>
  <si>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</si>
  <si>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</si>
  <si>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</si>
  <si>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</si>
  <si>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</si>
  <si>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</si>
  <si>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</si>
  <si>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</si>
  <si>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</si>
  <si>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</si>
  <si>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</si>
  <si>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</si>
  <si>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</si>
  <si>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</si>
  <si>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</si>
  <si>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</si>
  <si>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</si>
  <si>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</si>
  <si>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</si>
  <si>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</si>
  <si>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</si>
  <si>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</si>
  <si>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</si>
  <si>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</si>
  <si>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</si>
  <si>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</si>
  <si>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</si>
  <si>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</si>
  <si>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</si>
  <si>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</si>
  <si>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</si>
  <si>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</si>
  <si>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</si>
  <si>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</si>
  <si>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</si>
  <si>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</si>
  <si>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</si>
  <si>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</si>
  <si>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</si>
  <si>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</si>
  <si>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</si>
  <si>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</si>
  <si>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</si>
  <si>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</si>
  <si>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</si>
  <si>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</si>
  <si>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</si>
  <si>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</si>
  <si>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</si>
  <si>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</si>
  <si>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</si>
  <si>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</si>
  <si>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</si>
  <si>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</si>
  <si>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</si>
  <si>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</si>
  <si>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</si>
  <si>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</si>
  <si>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</si>
  <si>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</si>
  <si>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</si>
  <si>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</si>
  <si>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</si>
  <si>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</si>
  <si>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</si>
  <si>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</si>
  <si>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</si>
  <si>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</si>
  <si>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</si>
  <si>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</si>
  <si>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</si>
  <si>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</si>
  <si>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</si>
  <si>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</si>
  <si>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</si>
  <si>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</si>
  <si>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</si>
  <si>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</si>
  <si>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</si>
  <si>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</si>
  <si>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</si>
  <si>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</si>
  <si>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</si>
  <si>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</si>
  <si>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</si>
  <si>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</si>
  <si>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</si>
  <si>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</si>
  <si>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</si>
  <si>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</si>
  <si>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</si>
  <si>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</si>
  <si>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</si>
  <si>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</si>
  <si>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</si>
  <si>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</si>
  <si>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</si>
  <si>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</si>
  <si>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</si>
  <si>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</si>
  <si>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</si>
  <si>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</si>
  <si>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</si>
  <si>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</si>
  <si>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</si>
  <si>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</si>
  <si>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</si>
  <si>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</si>
  <si>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</si>
  <si>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</si>
  <si>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</si>
  <si>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</si>
  <si>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</si>
  <si>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</si>
  <si>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</si>
  <si>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</si>
  <si>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</si>
  <si>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</si>
  <si>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</si>
  <si>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</si>
  <si>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</si>
  <si>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</si>
  <si>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</si>
  <si>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</si>
  <si>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</si>
  <si>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</si>
  <si>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</si>
  <si>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</si>
  <si>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</si>
  <si>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</si>
  <si>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</si>
  <si>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</si>
  <si>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</si>
  <si>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</si>
  <si>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</si>
  <si>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</si>
  <si>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</si>
  <si>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</si>
  <si>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</si>
  <si>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</si>
  <si>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</si>
  <si>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</si>
  <si>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</si>
  <si>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</si>
  <si>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</si>
  <si>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</si>
  <si>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</si>
  <si>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</si>
  <si>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</si>
  <si>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</si>
  <si>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</si>
  <si>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</si>
  <si>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</si>
  <si>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</si>
  <si>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</si>
  <si>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</si>
  <si>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</si>
  <si>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</si>
  <si>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</si>
  <si>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</si>
  <si>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</si>
  <si>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</si>
  <si>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</si>
  <si>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</si>
  <si>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</si>
  <si>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</si>
  <si>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</si>
  <si>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</si>
  <si>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</si>
  <si>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</si>
  <si>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</si>
  <si>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</si>
  <si>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</si>
  <si>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</si>
  <si>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</si>
  <si>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</si>
  <si>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</si>
  <si>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</si>
  <si>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</si>
  <si>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</si>
  <si>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</si>
  <si>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</si>
  <si>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</si>
  <si>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</si>
  <si>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</si>
  <si>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</si>
  <si>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</si>
  <si>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</si>
  <si>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</si>
  <si>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</si>
  <si>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</si>
  <si>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</si>
  <si>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</si>
  <si>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</si>
  <si>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</si>
  <si>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</si>
  <si>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</si>
  <si>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</si>
  <si>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</si>
  <si>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</si>
  <si>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</si>
  <si>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</si>
  <si>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</si>
  <si>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</si>
  <si>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</si>
  <si>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</si>
  <si>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</si>
  <si>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</si>
  <si>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</si>
  <si>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</si>
  <si>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</si>
  <si>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</si>
  <si>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</si>
  <si>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</si>
  <si>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</si>
  <si>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</si>
  <si>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</si>
  <si>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</si>
  <si>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</si>
  <si>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</si>
  <si>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</si>
  <si>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</si>
  <si>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</si>
  <si>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</si>
  <si>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</si>
  <si>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</si>
  <si>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</si>
  <si>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</si>
  <si>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</si>
  <si>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</si>
  <si>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</si>
  <si>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</si>
  <si>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</si>
  <si>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</si>
  <si>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</si>
  <si>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</si>
  <si>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</si>
  <si>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</si>
  <si>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</si>
  <si>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</si>
  <si>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</si>
  <si>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</si>
  <si>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</si>
  <si>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</si>
  <si>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</si>
  <si>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</si>
  <si>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</si>
  <si>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</si>
  <si>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</si>
  <si>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</si>
  <si>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</si>
  <si>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</si>
  <si>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</si>
  <si>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</si>
  <si>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</si>
  <si>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</si>
  <si>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</si>
  <si>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</si>
  <si>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</si>
  <si>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</si>
  <si>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</si>
  <si>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</si>
  <si>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</si>
  <si>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</si>
  <si>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</si>
  <si>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</si>
  <si>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</si>
  <si>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</si>
  <si>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</si>
  <si>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</si>
  <si>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</si>
  <si>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</si>
  <si>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</si>
  <si>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</si>
  <si>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</si>
  <si>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</si>
  <si>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</si>
  <si>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</si>
  <si>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</si>
  <si>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</si>
  <si>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</si>
  <si>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</si>
  <si>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</si>
  <si>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</si>
  <si>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</si>
  <si>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</si>
  <si>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</si>
  <si>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</si>
  <si>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</si>
  <si>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</si>
  <si>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</si>
  <si>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</si>
  <si>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</si>
  <si>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</si>
  <si>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</si>
  <si>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</si>
  <si>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</si>
  <si>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</si>
  <si>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</si>
  <si>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</si>
  <si>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</si>
  <si>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</si>
  <si>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</si>
  <si>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</si>
  <si>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</si>
  <si>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</si>
  <si>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</si>
  <si>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</si>
  <si>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</si>
  <si>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</si>
  <si>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</si>
  <si>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</si>
  <si>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</si>
  <si>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</si>
  <si>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</si>
  <si>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</si>
  <si>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</si>
  <si>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</si>
  <si>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</si>
  <si>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</si>
  <si>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</si>
  <si>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</si>
  <si>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</si>
  <si>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</si>
  <si>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</si>
  <si>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</si>
  <si>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</si>
  <si>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</si>
  <si>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</si>
  <si>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</si>
  <si>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</si>
  <si>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</si>
  <si>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</si>
  <si>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</si>
  <si>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</si>
  <si>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</si>
  <si>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</si>
  <si>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</si>
  <si>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</si>
  <si>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</si>
  <si>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</si>
  <si>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</si>
  <si>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</si>
  <si>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</si>
  <si>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</si>
  <si>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</si>
  <si>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</si>
  <si>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</si>
  <si>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</si>
  <si>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</si>
  <si>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</si>
  <si>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</si>
  <si>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</si>
  <si>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</si>
  <si>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</si>
  <si>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</si>
  <si>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</si>
  <si>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</si>
  <si>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</si>
  <si>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</si>
  <si>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</si>
  <si>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</si>
  <si>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</si>
  <si>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</si>
  <si>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</si>
  <si>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</si>
  <si>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</si>
  <si>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</si>
  <si>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</si>
  <si>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</si>
  <si>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</si>
  <si>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</si>
  <si>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</si>
  <si>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</si>
  <si>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</si>
  <si>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</si>
  <si>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</si>
  <si>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</si>
  <si>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</si>
  <si>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</si>
  <si>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</si>
  <si>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</si>
  <si>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</si>
  <si>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</si>
  <si>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</si>
  <si>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</si>
  <si>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</si>
  <si>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</si>
  <si>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</si>
  <si>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</si>
  <si>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</si>
  <si>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</si>
  <si>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</si>
  <si>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</si>
  <si>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</si>
  <si>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</si>
  <si>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</si>
  <si>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</si>
  <si>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</si>
  <si>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</si>
  <si>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</si>
  <si>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</si>
  <si>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</si>
  <si>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</si>
  <si>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</si>
  <si>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</si>
  <si>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</si>
  <si>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</si>
  <si>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</si>
  <si>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</si>
  <si>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</si>
  <si>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</si>
  <si>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</si>
  <si>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</si>
  <si>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</si>
  <si>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</si>
  <si>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</si>
  <si>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</si>
  <si>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</si>
  <si>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</si>
  <si>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</si>
  <si>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</si>
  <si>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</si>
  <si>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</si>
  <si>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</si>
  <si>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</si>
  <si>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</si>
  <si>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</si>
  <si>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</si>
  <si>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</si>
  <si>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</si>
  <si>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</si>
  <si>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</si>
  <si>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</si>
  <si>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</si>
  <si>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</si>
  <si>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</si>
  <si>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</si>
  <si>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</si>
  <si>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</si>
  <si>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</si>
  <si>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</si>
  <si>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</si>
  <si>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</si>
  <si>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</si>
  <si>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</si>
  <si>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</si>
  <si>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</si>
  <si>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</si>
  <si>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</si>
  <si>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</si>
  <si>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</si>
  <si>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</si>
  <si>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</si>
  <si>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</si>
  <si>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</si>
  <si>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</si>
  <si>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</si>
  <si>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</si>
  <si>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</si>
  <si>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</si>
  <si>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</si>
  <si>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</si>
  <si>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</si>
  <si>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</si>
  <si>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</si>
  <si>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</si>
  <si>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</si>
  <si>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</si>
  <si>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</si>
  <si>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</si>
  <si>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</si>
  <si>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</si>
  <si>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</si>
  <si>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</si>
  <si>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</si>
  <si>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</si>
  <si>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</si>
  <si>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</si>
  <si>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</si>
  <si>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</si>
  <si>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</si>
  <si>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</si>
  <si>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</si>
  <si>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</si>
  <si>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</si>
  <si>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</si>
  <si>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</si>
  <si>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</si>
  <si>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</si>
  <si>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</si>
  <si>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</si>
  <si>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</si>
  <si>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</si>
  <si>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</si>
  <si>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</si>
  <si>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</si>
  <si>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</si>
  <si>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</si>
  <si>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</si>
  <si>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</si>
  <si>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</si>
  <si>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</si>
  <si>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</si>
  <si>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</si>
  <si>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</si>
  <si>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</si>
  <si>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</si>
  <si>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</si>
  <si>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</si>
  <si>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</si>
  <si>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</si>
  <si>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</si>
  <si>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</si>
  <si>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</si>
  <si>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</si>
  <si>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</si>
  <si>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</si>
  <si>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</si>
  <si>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</si>
  <si>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</si>
  <si>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</si>
  <si>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</si>
  <si>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</si>
  <si>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</si>
  <si>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</si>
  <si>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</si>
  <si>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</si>
  <si>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</si>
  <si>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</si>
  <si>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</si>
  <si>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</si>
  <si>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</si>
  <si>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</si>
  <si>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</si>
  <si>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</si>
  <si>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</si>
  <si>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</si>
  <si>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</si>
  <si>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</si>
  <si>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</si>
  <si>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</si>
  <si>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</si>
  <si>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</si>
  <si>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</si>
  <si>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</si>
  <si>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</si>
  <si>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</si>
  <si>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</si>
  <si>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</si>
  <si>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</si>
  <si>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</si>
  <si>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</si>
  <si>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</si>
  <si>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</si>
  <si>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</si>
  <si>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</si>
  <si>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</si>
  <si>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</si>
  <si>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</si>
  <si>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</si>
  <si>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</si>
  <si>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</si>
  <si>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</si>
  <si>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</si>
  <si>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</si>
  <si>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</si>
  <si>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</si>
  <si>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</si>
  <si>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</si>
  <si>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</si>
  <si>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</si>
  <si>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</si>
  <si>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</si>
  <si>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</si>
  <si>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</si>
  <si>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</si>
  <si>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</si>
  <si>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</si>
  <si>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</si>
  <si>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</si>
  <si>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</si>
  <si>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</si>
  <si>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</si>
  <si>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</si>
  <si>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</si>
  <si>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</si>
  <si>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</si>
  <si>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</si>
  <si>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</si>
  <si>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</si>
  <si>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</si>
  <si>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</si>
  <si>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</si>
  <si>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</si>
  <si>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</si>
  <si>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</si>
  <si>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</si>
  <si>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</si>
  <si>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</si>
  <si>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</si>
  <si>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</si>
  <si>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</si>
  <si>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</si>
  <si>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</si>
  <si>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</si>
  <si>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</si>
  <si>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</si>
  <si>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</si>
  <si>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</si>
  <si>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</si>
  <si>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</si>
  <si>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</si>
  <si>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</si>
  <si>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</si>
  <si>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</si>
  <si>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</si>
  <si>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</si>
  <si>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</si>
  <si>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</si>
  <si>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</si>
  <si>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</si>
  <si>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</si>
  <si>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</si>
  <si>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</si>
  <si>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</si>
  <si>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</si>
  <si>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</si>
  <si>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</si>
  <si>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</si>
  <si>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</si>
  <si>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</si>
  <si>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</si>
  <si>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</si>
  <si>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</si>
  <si>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</si>
  <si>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</si>
  <si>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</si>
  <si>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</si>
  <si>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</si>
  <si>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</si>
  <si>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</si>
  <si>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</si>
  <si>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</si>
  <si>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</si>
  <si>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</si>
  <si>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</si>
  <si>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</si>
  <si>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</si>
  <si>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</si>
  <si>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</si>
  <si>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</si>
  <si>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</si>
  <si>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</si>
  <si>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</si>
  <si>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</si>
  <si>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</si>
  <si>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</si>
  <si>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</si>
  <si>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</si>
  <si>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</si>
  <si>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</si>
  <si>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</si>
  <si>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</si>
  <si>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</si>
  <si>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</si>
  <si>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</si>
  <si>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</si>
  <si>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</si>
  <si>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</si>
  <si>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</si>
  <si>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</si>
  <si>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</si>
  <si>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</si>
  <si>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</si>
  <si>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</si>
  <si>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</si>
  <si>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</si>
  <si>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</si>
  <si>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</si>
  <si>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</si>
  <si>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</si>
  <si>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</si>
  <si>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</si>
  <si>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</si>
  <si>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</si>
  <si>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</si>
  <si>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</si>
  <si>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</si>
  <si>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</si>
  <si>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</si>
  <si>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</si>
  <si>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</si>
  <si>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</si>
  <si>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</si>
  <si>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</si>
  <si>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</si>
  <si>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</si>
  <si>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</si>
  <si>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</si>
  <si>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</si>
  <si>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</si>
  <si>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</si>
  <si>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</si>
  <si>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</si>
  <si>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</si>
  <si>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</si>
  <si>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</si>
  <si>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</si>
  <si>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</si>
  <si>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</si>
  <si>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</si>
  <si>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</si>
  <si>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</si>
  <si>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</si>
  <si>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</si>
  <si>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</si>
  <si>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</si>
  <si>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</si>
  <si>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</si>
  <si>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</si>
  <si>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</si>
  <si>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</si>
  <si>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</si>
  <si>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</si>
  <si>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</si>
  <si>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</si>
  <si>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</si>
  <si>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</si>
  <si>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</si>
  <si>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</si>
  <si>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</si>
  <si>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</si>
  <si>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</si>
  <si>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</si>
  <si>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</si>
  <si>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</si>
  <si>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</si>
  <si>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</si>
  <si>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</si>
  <si>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</si>
  <si>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</si>
  <si>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</si>
  <si>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</si>
  <si>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</si>
  <si>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</si>
  <si>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</si>
  <si>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</si>
  <si>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</si>
  <si>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</si>
  <si>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</si>
  <si>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</si>
  <si>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</si>
  <si>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</si>
  <si>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</si>
  <si>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</si>
  <si>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</si>
  <si>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</si>
  <si>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</si>
  <si>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</si>
  <si>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</si>
  <si>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</si>
  <si>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</si>
  <si>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</si>
  <si>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</si>
  <si>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</si>
  <si>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</si>
  <si>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</si>
  <si>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</si>
  <si>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</si>
  <si>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</si>
  <si>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</si>
  <si>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</si>
  <si>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</si>
  <si>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</si>
  <si>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</si>
  <si>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</si>
  <si>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</si>
  <si>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</si>
  <si>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</si>
  <si>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</si>
  <si>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</si>
  <si>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</si>
  <si>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</si>
  <si>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</si>
  <si>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</si>
  <si>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</si>
  <si>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</si>
  <si>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</si>
  <si>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</si>
  <si>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</si>
  <si>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</si>
  <si>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</si>
  <si>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</si>
  <si>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</si>
  <si>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</si>
  <si>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</si>
  <si>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</si>
  <si>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</si>
  <si>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</si>
  <si>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</si>
  <si>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</si>
  <si>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</si>
  <si>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</si>
  <si>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</si>
  <si>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</si>
  <si>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</si>
  <si>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</si>
  <si>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</si>
  <si>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</si>
  <si>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</si>
  <si>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</si>
  <si>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</si>
  <si>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</si>
  <si>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</si>
  <si>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</si>
  <si>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</si>
  <si>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</si>
  <si>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</si>
  <si>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</si>
  <si>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</si>
  <si>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</si>
  <si>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</si>
  <si>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</si>
  <si>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</si>
  <si>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</si>
  <si>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</si>
  <si>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</si>
  <si>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</si>
  <si>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</si>
  <si>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</si>
  <si>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</si>
  <si>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</si>
  <si>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</si>
  <si>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</si>
  <si>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</si>
  <si>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</si>
  <si>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</si>
  <si>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</si>
  <si>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</si>
  <si>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</si>
  <si>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</si>
  <si>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</si>
  <si>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</si>
  <si>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</si>
  <si>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</si>
  <si>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</si>
  <si>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</si>
  <si>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</si>
  <si>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</si>
  <si>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</si>
  <si>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</si>
  <si>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</si>
  <si>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</si>
  <si>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</si>
  <si>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</si>
  <si>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</si>
  <si>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</si>
  <si>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</si>
  <si>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</si>
  <si>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</si>
  <si>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</si>
  <si>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</si>
  <si>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</si>
  <si>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</si>
  <si>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</si>
  <si>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</si>
  <si>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</si>
  <si>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</si>
  <si>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</si>
  <si>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</si>
  <si>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</si>
  <si>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</si>
  <si>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</si>
  <si>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</si>
  <si>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</si>
  <si>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</si>
  <si>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</si>
  <si>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</si>
  <si>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</si>
  <si>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</si>
  <si>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</si>
  <si>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</si>
  <si>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</si>
  <si>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</si>
  <si>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</si>
  <si>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</si>
  <si>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</si>
  <si>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</si>
  <si>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</si>
  <si>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</si>
  <si>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</si>
  <si>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</si>
  <si>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</si>
  <si>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</si>
  <si>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</si>
  <si>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</si>
  <si>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</si>
  <si>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</si>
  <si>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</si>
  <si>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</si>
  <si>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</si>
  <si>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</si>
  <si>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</si>
  <si>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</si>
  <si>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</si>
  <si>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</si>
  <si>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</si>
  <si>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</si>
  <si>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</si>
  <si>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</si>
  <si>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</si>
  <si>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</si>
  <si>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</si>
  <si>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</si>
  <si>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</si>
  <si>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</si>
  <si>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</si>
  <si>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</si>
  <si>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</si>
  <si>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</si>
  <si>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</si>
  <si>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</si>
  <si>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</si>
  <si>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</si>
  <si>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</si>
  <si>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</si>
  <si>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</si>
  <si>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</si>
  <si>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</si>
  <si>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</si>
  <si>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</si>
  <si>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</si>
  <si>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</si>
  <si>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</si>
  <si>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</si>
  <si>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</si>
  <si>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</si>
  <si>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</si>
  <si>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</si>
  <si>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</si>
  <si>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</si>
  <si>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</si>
  <si>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</si>
  <si>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</si>
  <si>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</si>
  <si>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</si>
  <si>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</si>
  <si>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</si>
  <si>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</si>
  <si>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</si>
  <si>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</si>
  <si>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</si>
  <si>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</si>
  <si>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</si>
  <si>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</si>
  <si>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</si>
  <si>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</si>
  <si>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</si>
  <si>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</si>
  <si>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</si>
  <si>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</si>
  <si>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</si>
  <si>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</si>
  <si>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</si>
  <si>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</si>
  <si>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</si>
  <si>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</si>
  <si>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</si>
  <si>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</si>
  <si>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</si>
  <si>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</si>
  <si>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</si>
  <si>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</si>
  <si>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</si>
  <si>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</si>
  <si>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</si>
  <si>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</si>
  <si>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</si>
  <si>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</si>
  <si>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</si>
  <si>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</si>
  <si>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</si>
  <si>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</si>
  <si>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</si>
  <si>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</si>
  <si>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</si>
  <si>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</si>
  <si>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</si>
  <si>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</si>
  <si>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</si>
  <si>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</si>
  <si>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</si>
  <si>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</si>
  <si>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</si>
  <si>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</si>
  <si>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</si>
  <si>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</si>
  <si>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</si>
  <si>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</si>
  <si>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</si>
  <si>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</si>
  <si>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</si>
  <si>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</si>
  <si>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</si>
  <si>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</si>
  <si>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</si>
  <si>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</si>
  <si>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</si>
  <si>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</si>
  <si>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</si>
  <si>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</si>
  <si>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</si>
  <si>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</si>
  <si>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</si>
  <si>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</si>
  <si>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</si>
  <si>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</si>
  <si>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</si>
  <si>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</si>
  <si>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</si>
  <si>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</si>
  <si>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</si>
  <si>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</si>
  <si>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</si>
  <si>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</si>
  <si>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</si>
  <si>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</si>
  <si>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</si>
  <si>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</si>
  <si>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</si>
  <si>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</si>
  <si>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</si>
  <si>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</si>
  <si>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</si>
  <si>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</si>
  <si>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</si>
  <si>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</si>
  <si>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</si>
  <si>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</si>
  <si>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</si>
  <si>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</si>
  <si>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</si>
  <si>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</si>
  <si>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</si>
  <si>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</si>
  <si>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</si>
  <si>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</si>
  <si>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</si>
  <si>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</si>
  <si>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</si>
  <si>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</si>
  <si>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</si>
  <si>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</si>
  <si>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</si>
  <si>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</si>
  <si>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</si>
  <si>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</si>
  <si>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</si>
  <si>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</si>
  <si>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</si>
  <si>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</si>
  <si>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</si>
  <si>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</si>
  <si>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</si>
  <si>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</si>
  <si>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</si>
  <si>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</si>
  <si>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</si>
  <si>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</si>
  <si>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</si>
  <si>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</si>
  <si>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</si>
  <si>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</si>
  <si>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</si>
  <si>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</si>
  <si>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</si>
  <si>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</si>
  <si>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</si>
  <si>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</si>
  <si>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</si>
  <si>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</si>
  <si>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</si>
  <si>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</si>
  <si>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</si>
  <si>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</si>
  <si>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</si>
  <si>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</si>
  <si>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</si>
  <si>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</si>
  <si>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</si>
  <si>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</si>
  <si>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</si>
  <si>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</si>
  <si>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</si>
  <si>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</si>
  <si>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</si>
  <si>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</si>
  <si>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</si>
  <si>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</si>
  <si>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</si>
  <si>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</si>
  <si>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</si>
  <si>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</si>
  <si>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</si>
  <si>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</si>
  <si>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</si>
  <si>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</si>
  <si>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</si>
  <si>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</si>
  <si>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</si>
  <si>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</si>
  <si>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</si>
  <si>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</si>
  <si>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</si>
  <si>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</si>
  <si>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</si>
  <si>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</si>
  <si>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</si>
  <si>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</si>
  <si>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</si>
  <si>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</si>
  <si>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</si>
  <si>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</si>
  <si>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</si>
  <si>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</si>
  <si>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</si>
  <si>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</si>
  <si>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</si>
  <si>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</si>
  <si>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</si>
  <si>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</si>
  <si>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</si>
  <si>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</si>
  <si>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</si>
  <si>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</si>
  <si>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</si>
  <si>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</si>
  <si>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</si>
  <si>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</si>
  <si>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</si>
  <si>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</si>
  <si>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</si>
  <si>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</si>
  <si>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</si>
  <si>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</si>
  <si>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</si>
  <si>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</si>
  <si>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</si>
  <si>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</si>
  <si>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</si>
  <si>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</si>
  <si>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</si>
  <si>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</si>
  <si>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</si>
  <si>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</si>
  <si>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</si>
  <si>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</si>
  <si>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</si>
  <si>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</si>
  <si>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</si>
  <si>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</si>
  <si>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</si>
  <si>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</si>
  <si>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</si>
  <si>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</si>
  <si>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</si>
  <si>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</si>
  <si>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</si>
  <si>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</si>
  <si>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</si>
  <si>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</si>
  <si>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</si>
  <si>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</si>
  <si>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</si>
  <si>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</si>
  <si>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</si>
  <si>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</si>
  <si>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</si>
  <si>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</si>
  <si>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</si>
  <si>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</si>
  <si>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</si>
  <si>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</si>
  <si>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</si>
  <si>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</si>
  <si>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</si>
  <si>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</si>
  <si>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</si>
  <si>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</si>
  <si>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</si>
  <si>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</si>
  <si>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</si>
  <si>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</si>
  <si>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</si>
  <si>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</si>
  <si>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</si>
  <si>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</si>
  <si>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</si>
  <si>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</si>
  <si>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</si>
  <si>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</si>
  <si>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</si>
  <si>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</si>
  <si>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</si>
  <si>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</si>
  <si>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</si>
  <si>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</si>
  <si>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</si>
  <si>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</si>
  <si>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</si>
  <si>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</si>
  <si>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</si>
  <si>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</si>
  <si>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</si>
  <si>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</si>
  <si>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</si>
  <si>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</si>
  <si>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</si>
  <si>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</si>
  <si>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</si>
  <si>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</si>
  <si>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</si>
  <si>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</si>
  <si>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</si>
  <si>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</si>
  <si>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</si>
  <si>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</si>
  <si>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</si>
  <si>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</si>
  <si>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</si>
  <si>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</si>
  <si>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</si>
  <si>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</si>
  <si>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</si>
  <si>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</si>
  <si>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</si>
  <si>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</si>
  <si>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</si>
  <si>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</si>
  <si>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</si>
  <si>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</si>
  <si>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</si>
  <si>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</si>
  <si>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</si>
  <si>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</si>
  <si>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</si>
  <si>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</si>
  <si>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</si>
  <si>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</si>
  <si>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</si>
  <si>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</si>
  <si>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</si>
  <si>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</si>
  <si>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</si>
  <si>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</si>
  <si>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</si>
  <si>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</si>
  <si>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</si>
  <si>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</si>
  <si>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</si>
  <si>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</si>
  <si>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</si>
  <si>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</si>
  <si>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</si>
  <si>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</si>
  <si>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</si>
  <si>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</si>
  <si>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</si>
  <si>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</si>
  <si>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</si>
  <si>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</si>
  <si>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</si>
  <si>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</si>
  <si>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</si>
  <si>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</si>
  <si>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</si>
  <si>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</si>
  <si>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</si>
  <si>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</si>
  <si>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</si>
  <si>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</si>
  <si>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</si>
  <si>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</si>
  <si>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</si>
  <si>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</si>
  <si>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</si>
  <si>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</si>
  <si>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</si>
  <si>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</si>
  <si>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</si>
  <si>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</si>
  <si>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</si>
  <si>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</si>
  <si>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</si>
  <si>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</si>
  <si>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</si>
  <si>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</si>
  <si>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</si>
  <si>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</si>
  <si>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</si>
  <si>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</si>
  <si>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</si>
  <si>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</si>
  <si>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</si>
  <si>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</si>
  <si>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</si>
  <si>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</si>
  <si>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</si>
  <si>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</si>
  <si>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</si>
  <si>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</si>
  <si>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</si>
  <si>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</si>
  <si>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</si>
  <si>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</si>
  <si>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</si>
  <si>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</si>
  <si>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</si>
  <si>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</si>
  <si>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</si>
  <si>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</si>
  <si>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</si>
  <si>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</si>
  <si>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</si>
  <si>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</si>
  <si>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</si>
  <si>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</si>
  <si>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</si>
  <si>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</si>
  <si>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</si>
  <si>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</si>
  <si>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</si>
  <si>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</si>
  <si>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</si>
  <si>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</si>
  <si>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</si>
  <si>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</si>
  <si>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</si>
  <si>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</si>
  <si>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</si>
  <si>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</si>
  <si>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</si>
  <si>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</si>
  <si>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</si>
  <si>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</si>
  <si>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</si>
  <si>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</si>
  <si>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</si>
  <si>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</si>
  <si>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</si>
  <si>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</si>
  <si>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</si>
  <si>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</si>
  <si>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</si>
  <si>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</si>
  <si>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</si>
  <si>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</si>
  <si>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</si>
  <si>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</si>
  <si>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</si>
  <si>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</si>
  <si>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</si>
  <si>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</si>
  <si>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</si>
  <si>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</si>
  <si>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</si>
  <si>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</si>
  <si>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</si>
  <si>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</si>
  <si>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</si>
  <si>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</si>
  <si>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</si>
  <si>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</si>
  <si>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</si>
  <si>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</si>
  <si>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</si>
  <si>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</si>
  <si>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</si>
  <si>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</si>
  <si>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</si>
  <si>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</si>
  <si>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</si>
  <si>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</si>
  <si>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</si>
  <si>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</si>
  <si>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</si>
  <si>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</si>
  <si>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</si>
  <si>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</si>
  <si>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</si>
  <si>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</si>
  <si>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</si>
  <si>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</si>
  <si>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</si>
  <si>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</si>
  <si>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</si>
  <si>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</si>
  <si>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</si>
  <si>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</si>
  <si>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</si>
  <si>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</si>
  <si>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</si>
  <si>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</si>
  <si>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</si>
  <si>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</si>
  <si>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</si>
  <si>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</si>
  <si>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</si>
  <si>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</si>
  <si>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</si>
  <si>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</si>
  <si>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</si>
  <si>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</si>
  <si>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</si>
  <si>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</si>
  <si>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</si>
  <si>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</si>
  <si>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</si>
  <si>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</si>
  <si>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</si>
  <si>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</si>
  <si>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</si>
  <si>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</si>
  <si>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</si>
  <si>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</si>
  <si>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</si>
  <si>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</si>
  <si>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</si>
  <si>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</si>
  <si>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</si>
  <si>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</si>
  <si>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</si>
  <si>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</si>
  <si>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</si>
  <si>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</si>
  <si>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</si>
  <si>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</si>
  <si>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</si>
  <si>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</si>
  <si>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</si>
  <si>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</si>
  <si>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</si>
  <si>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</si>
  <si>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</si>
  <si>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</si>
  <si>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</si>
  <si>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</si>
  <si>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</si>
  <si>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</si>
  <si>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</si>
  <si>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</si>
  <si>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</si>
  <si>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</si>
  <si>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</si>
  <si>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</si>
  <si>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</si>
  <si>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</si>
  <si>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</si>
  <si>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</si>
  <si>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</si>
  <si>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</si>
  <si>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</si>
  <si>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</si>
  <si>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</si>
  <si>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</si>
  <si>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</si>
  <si>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</si>
  <si>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</si>
  <si>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</si>
  <si>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</si>
  <si>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</si>
  <si>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</si>
  <si>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</si>
  <si>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</si>
  <si>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</si>
  <si>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</si>
  <si>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</si>
  <si>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</si>
  <si>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</si>
  <si>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</si>
  <si>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</si>
  <si>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</si>
  <si>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</si>
  <si>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</si>
  <si>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</si>
  <si>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</si>
  <si>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</si>
  <si>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</si>
  <si>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</si>
  <si>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</si>
  <si>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</si>
  <si>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</si>
  <si>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</si>
  <si>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</si>
  <si>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</si>
  <si>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</si>
  <si>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</si>
  <si>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</si>
  <si>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</si>
  <si>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</si>
  <si>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</si>
  <si>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</si>
  <si>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</si>
  <si>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</si>
  <si>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</si>
  <si>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</si>
  <si>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</si>
  <si>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</si>
  <si>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</si>
  <si>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</si>
  <si>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</si>
  <si>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</si>
  <si>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</si>
  <si>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</si>
  <si>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</si>
  <si>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</si>
  <si>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</si>
  <si>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</si>
  <si>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</si>
  <si>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</si>
  <si>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</si>
  <si>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</si>
  <si>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</si>
  <si>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</si>
  <si>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</si>
  <si>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</si>
  <si>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</si>
  <si>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</si>
  <si>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</si>
  <si>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</si>
  <si>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</si>
  <si>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</si>
  <si>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</si>
  <si>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</si>
  <si>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</si>
  <si>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</si>
  <si>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</si>
  <si>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</si>
  <si>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</si>
  <si>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</si>
  <si>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</si>
  <si>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</si>
  <si>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</si>
  <si>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</si>
  <si>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</si>
  <si>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</si>
  <si>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</si>
  <si>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</si>
  <si>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</si>
  <si>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</si>
  <si>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</si>
  <si>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</si>
  <si>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</si>
  <si>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</si>
  <si>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</si>
  <si>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</si>
  <si>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</si>
  <si>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</si>
  <si>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</si>
  <si>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</si>
  <si>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</si>
  <si>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</si>
  <si>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</si>
  <si>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</si>
  <si>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</si>
  <si>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</si>
  <si>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</si>
  <si>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</si>
  <si>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</si>
  <si>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</si>
  <si>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</si>
  <si>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</si>
  <si>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</si>
  <si>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</si>
  <si>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</si>
  <si>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</si>
  <si>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</si>
  <si>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</si>
  <si>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</si>
  <si>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</si>
  <si>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</si>
  <si>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</si>
  <si>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</si>
  <si>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</si>
  <si>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</si>
  <si>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</si>
  <si>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</si>
  <si>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</si>
  <si>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</si>
  <si>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</si>
  <si>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</si>
  <si>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</si>
  <si>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</si>
  <si>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</si>
  <si>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</si>
  <si>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</si>
  <si>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</si>
  <si>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</si>
  <si>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</si>
  <si>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</si>
  <si>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</si>
  <si>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</si>
  <si>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</si>
  <si>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</si>
  <si>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</si>
  <si>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</si>
  <si>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</si>
  <si>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</si>
  <si>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</si>
  <si>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</si>
  <si>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</si>
  <si>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</si>
  <si>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</si>
  <si>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</si>
  <si>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</si>
  <si>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</si>
  <si>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</si>
  <si>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</si>
  <si>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</si>
  <si>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</si>
  <si>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</si>
  <si>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</si>
  <si>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</si>
  <si>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</si>
  <si>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</si>
  <si>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</si>
  <si>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</si>
  <si>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</si>
  <si>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</si>
  <si>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</si>
  <si>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</si>
  <si>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</si>
  <si>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</si>
  <si>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</si>
  <si>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</si>
  <si>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</si>
  <si>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</si>
  <si>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</si>
  <si>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</si>
  <si>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</si>
  <si>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</si>
  <si>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</si>
  <si>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</si>
  <si>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</si>
  <si>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</si>
  <si>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</si>
  <si>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</si>
  <si>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</si>
  <si>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</si>
  <si>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</si>
  <si>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</si>
  <si>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</si>
  <si>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</si>
  <si>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</si>
  <si>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</si>
  <si>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</si>
  <si>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</si>
  <si>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</si>
  <si>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</si>
  <si>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</si>
  <si>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</si>
  <si>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</si>
  <si>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</si>
  <si>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</si>
  <si>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</si>
  <si>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</si>
  <si>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</si>
  <si>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</si>
  <si>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</si>
  <si>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</si>
  <si>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</si>
  <si>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</si>
  <si>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</si>
  <si>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</si>
  <si>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</si>
  <si>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</si>
  <si>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</si>
  <si>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</si>
  <si>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</si>
  <si>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</si>
  <si>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</si>
  <si>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</si>
  <si>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</si>
  <si>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</si>
  <si>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</si>
  <si>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</si>
  <si>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</si>
  <si>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</si>
  <si>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</si>
  <si>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</si>
  <si>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</si>
  <si>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</si>
  <si>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</si>
  <si>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</si>
  <si>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</si>
  <si>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</si>
  <si>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</si>
  <si>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</si>
  <si>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</si>
  <si>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</si>
  <si>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</si>
  <si>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</si>
  <si>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</si>
  <si>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</si>
  <si>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</si>
  <si>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</si>
  <si>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</si>
  <si>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</si>
  <si>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</si>
  <si>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</si>
  <si>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</si>
  <si>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</si>
  <si>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</si>
  <si>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</si>
  <si>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</si>
  <si>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</si>
  <si>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</si>
  <si>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</si>
  <si>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</si>
  <si>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</si>
  <si>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</si>
  <si>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</si>
  <si>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</si>
  <si>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</si>
  <si>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</si>
  <si>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</si>
  <si>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</si>
  <si>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</si>
  <si>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</si>
  <si>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</si>
  <si>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</si>
  <si>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</si>
  <si>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</si>
  <si>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</si>
  <si>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</si>
  <si>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</si>
  <si>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</si>
  <si>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</si>
  <si>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</si>
  <si>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</si>
  <si>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</si>
  <si>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</si>
  <si>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</si>
  <si>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</si>
  <si>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</si>
  <si>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</si>
  <si>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</si>
  <si>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</si>
  <si>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</si>
  <si>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</si>
  <si>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</si>
  <si>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</si>
  <si>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</si>
  <si>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</si>
  <si>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</si>
  <si>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</si>
  <si>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</si>
  <si>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</si>
  <si>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</si>
  <si>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</si>
  <si>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</si>
  <si>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</si>
  <si>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</si>
  <si>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</si>
  <si>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</si>
  <si>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</si>
  <si>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</si>
  <si>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</si>
  <si>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</si>
  <si>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</si>
  <si>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</si>
  <si>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</si>
  <si>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</si>
  <si>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</si>
  <si>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</si>
  <si>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</si>
  <si>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</si>
  <si>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</si>
  <si>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</si>
  <si>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</si>
  <si>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</si>
  <si>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</si>
  <si>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</si>
  <si>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</si>
  <si>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</si>
  <si>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</si>
  <si>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</si>
  <si>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</si>
  <si>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</si>
  <si>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</si>
  <si>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</si>
  <si>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</si>
  <si>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</si>
  <si>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</si>
  <si>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</si>
  <si>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</si>
  <si>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</si>
  <si>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</si>
  <si>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</si>
  <si>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</si>
  <si>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</si>
  <si>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</si>
  <si>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</si>
  <si>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</si>
  <si>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</si>
  <si>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</si>
  <si>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</si>
  <si>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</si>
  <si>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</si>
  <si>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</si>
  <si>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</si>
  <si>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</si>
  <si>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</si>
  <si>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</si>
  <si>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</si>
  <si>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</si>
  <si>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</si>
  <si>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</si>
  <si>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</si>
  <si>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</si>
  <si>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</si>
  <si>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</si>
  <si>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</si>
  <si>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</si>
  <si>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</si>
  <si>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</si>
  <si>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</si>
  <si>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</si>
  <si>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</si>
  <si>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</si>
  <si>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</si>
  <si>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</si>
  <si>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</si>
  <si>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</si>
  <si>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</si>
  <si>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</si>
  <si>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</si>
  <si>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</si>
  <si>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</si>
  <si>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</si>
  <si>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</si>
  <si>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</si>
  <si>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</si>
  <si>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</si>
  <si>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</si>
  <si>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</si>
  <si>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</si>
  <si>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</si>
  <si>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</si>
  <si>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</si>
  <si>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</si>
  <si>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</si>
  <si>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</si>
  <si>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</si>
  <si>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</si>
  <si>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</si>
  <si>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</si>
  <si>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</si>
  <si>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</si>
  <si>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</si>
  <si>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</si>
  <si>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</si>
  <si>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</si>
  <si>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</si>
  <si>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</si>
  <si>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</si>
  <si>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</si>
  <si>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</si>
  <si>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</si>
  <si>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</si>
  <si>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</si>
  <si>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</si>
  <si>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</si>
  <si>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</si>
  <si>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</si>
  <si>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</si>
  <si>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</si>
  <si>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</si>
  <si>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</si>
  <si>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</si>
  <si>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</si>
  <si>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</si>
  <si>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</si>
  <si>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</si>
  <si>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</si>
  <si>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</si>
  <si>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</si>
  <si>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</si>
  <si>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</si>
  <si>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</si>
  <si>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</si>
  <si>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</si>
  <si>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</si>
  <si>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</si>
  <si>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</si>
  <si>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</si>
  <si>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</si>
  <si>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</si>
  <si>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</si>
  <si>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</si>
  <si>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</si>
  <si>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</si>
  <si>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</si>
  <si>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</si>
  <si>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</si>
  <si>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</si>
  <si>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</si>
  <si>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</si>
  <si>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</si>
  <si>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</si>
  <si>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</si>
  <si>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</si>
  <si>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</si>
  <si>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</si>
  <si>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</si>
  <si>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</si>
  <si>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</si>
  <si>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</si>
  <si>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</si>
  <si>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</si>
  <si>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</si>
  <si>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</si>
  <si>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</si>
  <si>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</si>
  <si>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</si>
  <si>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</si>
  <si>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</si>
  <si>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</si>
  <si>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</si>
  <si>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</si>
  <si>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</si>
  <si>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</si>
  <si>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</si>
  <si>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</si>
  <si>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</si>
  <si>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</si>
  <si>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</si>
  <si>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</si>
  <si>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</si>
  <si>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</si>
  <si>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</si>
  <si>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</si>
  <si>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</si>
  <si>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</si>
  <si>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</si>
  <si>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</si>
  <si>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</si>
  <si>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</si>
  <si>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</si>
  <si>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</si>
  <si>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</si>
  <si>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</si>
  <si>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</si>
  <si>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</si>
  <si>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</si>
  <si>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</si>
  <si>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</si>
  <si>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</si>
  <si>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</si>
  <si>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</si>
  <si>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</si>
  <si>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</si>
  <si>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</si>
  <si>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</si>
  <si>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</si>
  <si>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</si>
  <si>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</si>
  <si>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</si>
  <si>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</si>
  <si>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</si>
  <si>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</si>
  <si>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</si>
  <si>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</si>
  <si>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</si>
  <si>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</si>
  <si>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</si>
  <si>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</si>
  <si>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</si>
  <si>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</si>
  <si>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</si>
  <si>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</si>
  <si>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</si>
  <si>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</si>
  <si>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</si>
  <si>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</si>
  <si>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</si>
  <si>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</si>
  <si>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</si>
  <si>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</si>
  <si>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</si>
  <si>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</si>
  <si>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</si>
  <si>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</si>
  <si>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</si>
  <si>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</si>
  <si>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</si>
  <si>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</si>
  <si>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</si>
  <si>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</si>
  <si>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</si>
  <si>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</si>
  <si>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</si>
  <si>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</si>
  <si>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</si>
  <si>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</si>
  <si>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</si>
  <si>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</si>
  <si>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</si>
  <si>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</si>
  <si>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</si>
  <si>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</si>
  <si>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</si>
  <si>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</si>
  <si>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</si>
  <si>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</si>
  <si>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</si>
  <si>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</si>
  <si>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</si>
  <si>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</si>
  <si>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</si>
  <si>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</si>
  <si>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</si>
  <si>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</si>
  <si>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</si>
  <si>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</si>
  <si>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</si>
  <si>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</si>
  <si>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</si>
  <si>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</si>
  <si>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</si>
  <si>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</si>
  <si>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</si>
  <si>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</si>
  <si>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</si>
  <si>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</si>
  <si>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</si>
  <si>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</si>
  <si>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</si>
  <si>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</si>
  <si>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</si>
  <si>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</si>
  <si>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</si>
  <si>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</si>
  <si>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</si>
  <si>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</si>
  <si>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</si>
  <si>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</si>
  <si>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</si>
  <si>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</si>
  <si>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</si>
  <si>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</si>
  <si>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</si>
  <si>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</si>
  <si>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</si>
  <si>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</si>
  <si>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</si>
  <si>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</si>
  <si>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</si>
  <si>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</si>
  <si>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</si>
  <si>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</si>
  <si>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</si>
  <si>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</si>
  <si>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</si>
  <si>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</si>
  <si>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</si>
  <si>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</si>
  <si>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</si>
  <si>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</si>
  <si>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</si>
  <si>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</si>
  <si>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</si>
  <si>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</si>
  <si>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</si>
  <si>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</si>
  <si>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</si>
  <si>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</si>
  <si>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</si>
  <si>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</si>
  <si>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</si>
  <si>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</si>
  <si>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</si>
  <si>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</si>
  <si>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</si>
  <si>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</si>
  <si>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</si>
  <si>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</si>
  <si>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</si>
  <si>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</si>
  <si>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</si>
  <si>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</si>
  <si>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</si>
  <si>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</si>
  <si>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</si>
  <si>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</si>
  <si>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</si>
  <si>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</si>
  <si>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</si>
  <si>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</si>
  <si>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</si>
  <si>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</si>
  <si>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</si>
  <si>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</si>
  <si>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</si>
  <si>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</si>
  <si>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</si>
  <si>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</si>
  <si>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</si>
  <si>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</si>
  <si>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</si>
  <si>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</si>
  <si>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</si>
  <si>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</si>
  <si>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</si>
  <si>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</si>
  <si>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</si>
  <si>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</si>
  <si>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</si>
  <si>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</si>
  <si>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</si>
  <si>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</si>
  <si>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</si>
  <si>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</si>
  <si>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</si>
  <si>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</si>
  <si>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</si>
  <si>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</si>
  <si>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</si>
  <si>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</si>
  <si>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</si>
  <si>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</si>
  <si>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</si>
  <si>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</si>
  <si>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</si>
  <si>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</si>
  <si>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</si>
  <si>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</si>
  <si>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</si>
  <si>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</si>
  <si>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</si>
  <si>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</si>
  <si>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</si>
  <si>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</si>
  <si>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</si>
  <si>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</si>
  <si>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</si>
  <si>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</si>
  <si>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</si>
  <si>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</si>
  <si>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</si>
  <si>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</si>
  <si>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</si>
  <si>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</si>
  <si>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</si>
  <si>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</si>
  <si>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</si>
  <si>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</si>
  <si>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</si>
  <si>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</si>
  <si>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</si>
  <si>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</si>
  <si>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</si>
  <si>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</si>
  <si>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</si>
  <si>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</si>
  <si>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</si>
  <si>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</si>
  <si>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</si>
  <si>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</si>
  <si>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</si>
  <si>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</si>
  <si>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</si>
  <si>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</si>
  <si>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</si>
  <si>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</si>
  <si>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</si>
  <si>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</si>
  <si>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</si>
  <si>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</si>
  <si>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</si>
  <si>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</si>
  <si>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</si>
  <si>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</si>
  <si>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</si>
  <si>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</si>
  <si>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</si>
  <si>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</si>
  <si>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</si>
  <si>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</si>
  <si>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</si>
  <si>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</si>
  <si>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</si>
  <si>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</si>
  <si>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</si>
  <si>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</si>
  <si>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</si>
  <si>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</si>
  <si>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</si>
  <si>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</si>
  <si>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</si>
  <si>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</si>
  <si>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</si>
  <si>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</si>
  <si>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</si>
  <si>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</si>
  <si>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</si>
  <si>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</si>
  <si>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</si>
  <si>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</si>
  <si>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</si>
  <si>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</si>
  <si>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</si>
  <si>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</si>
  <si>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</si>
  <si>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</si>
  <si>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</si>
  <si>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</si>
  <si>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</si>
  <si>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</si>
  <si>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</si>
  <si>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</si>
  <si>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</si>
  <si>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</si>
  <si>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</si>
  <si>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</si>
  <si>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</si>
  <si>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</si>
  <si>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</si>
  <si>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</si>
  <si>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</si>
  <si>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</si>
  <si>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</si>
  <si>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</si>
  <si>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</si>
  <si>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</si>
  <si>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</si>
  <si>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</si>
  <si>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</si>
  <si>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</si>
  <si>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</si>
  <si>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</si>
  <si>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</si>
  <si>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</si>
  <si>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</si>
  <si>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</si>
  <si>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</si>
  <si>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</si>
  <si>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</si>
  <si>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</si>
  <si>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</si>
  <si>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</si>
  <si>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</si>
  <si>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</si>
  <si>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</si>
  <si>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</si>
  <si>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</si>
  <si>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</si>
  <si>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</si>
  <si>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</si>
  <si>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</si>
  <si>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</si>
  <si>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</si>
  <si>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</si>
  <si>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</si>
  <si>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</si>
  <si>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</si>
  <si>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</si>
  <si>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</si>
  <si>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</si>
  <si>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</si>
  <si>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</si>
  <si>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</si>
  <si>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</si>
  <si>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</si>
  <si>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</si>
  <si>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</si>
  <si>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</si>
  <si>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</si>
  <si>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</si>
  <si>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</si>
  <si>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</si>
  <si>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</si>
  <si>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</si>
  <si>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</si>
  <si>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</si>
  <si>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</si>
  <si>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</si>
  <si>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</si>
  <si>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</si>
  <si>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</si>
  <si>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</si>
  <si>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</si>
  <si>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</si>
  <si>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</si>
  <si>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</si>
  <si>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</si>
  <si>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</si>
  <si>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</si>
  <si>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</si>
  <si>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</si>
  <si>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</si>
  <si>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</si>
  <si>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</si>
  <si>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</si>
  <si>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</si>
  <si>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</si>
  <si>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</si>
  <si>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</si>
  <si>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</si>
  <si>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</si>
  <si>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</si>
  <si>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</si>
  <si>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</si>
  <si>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</si>
  <si>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</si>
  <si>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</si>
  <si>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</si>
  <si>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</si>
  <si>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</si>
  <si>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</si>
  <si>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</si>
  <si>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</si>
  <si>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</si>
  <si>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</si>
  <si>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</si>
  <si>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</si>
  <si>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</si>
  <si>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</si>
  <si>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</si>
  <si>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</si>
  <si>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</si>
  <si>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</si>
  <si>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</si>
  <si>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</si>
  <si>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</si>
  <si>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</si>
  <si>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</si>
  <si>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</si>
  <si>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</si>
  <si>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</si>
  <si>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</si>
  <si>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</si>
  <si>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</si>
  <si>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</si>
  <si>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</si>
  <si>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</si>
  <si>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</si>
  <si>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</si>
  <si>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</si>
  <si>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</si>
  <si>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</si>
  <si>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</si>
  <si>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</si>
  <si>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</si>
  <si>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</si>
  <si>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</si>
  <si>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</si>
  <si>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</si>
  <si>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</si>
  <si>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</si>
  <si>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</si>
  <si>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</si>
  <si>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</si>
  <si>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</si>
  <si>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</si>
  <si>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</si>
  <si>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</si>
  <si>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</si>
  <si>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</si>
  <si>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</si>
  <si>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</si>
  <si>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</si>
  <si>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</si>
  <si>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</si>
  <si>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</si>
  <si>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</si>
  <si>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</si>
  <si>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</si>
  <si>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</si>
  <si>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</si>
  <si>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</si>
  <si>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</si>
  <si>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</si>
  <si>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</si>
  <si>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</si>
  <si>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</si>
  <si>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</si>
  <si>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</si>
  <si>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</si>
  <si>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</si>
  <si>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</si>
  <si>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</si>
  <si>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</si>
  <si>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</si>
  <si>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</si>
  <si>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</si>
  <si>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</si>
  <si>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</si>
  <si>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</si>
  <si>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</si>
  <si>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</si>
  <si>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</si>
  <si>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</si>
  <si>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</si>
  <si>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</si>
  <si>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</si>
  <si>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</si>
  <si>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</si>
  <si>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</si>
  <si>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</si>
  <si>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</si>
  <si>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</si>
  <si>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</si>
  <si>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</si>
  <si>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</si>
  <si>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</si>
  <si>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</si>
  <si>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</si>
  <si>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</si>
  <si>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</si>
  <si>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</si>
  <si>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</si>
  <si>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</si>
  <si>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</si>
  <si>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</si>
  <si>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</si>
  <si>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</si>
  <si>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</si>
  <si>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</si>
  <si>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</si>
  <si>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</si>
  <si>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</si>
  <si>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</si>
  <si>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</si>
  <si>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</si>
  <si>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</si>
  <si>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</si>
  <si>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</si>
  <si>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</si>
  <si>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</si>
  <si>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</si>
  <si>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</si>
  <si>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</si>
  <si>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</si>
  <si>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</si>
  <si>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</si>
  <si>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</si>
  <si>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</si>
  <si>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</si>
  <si>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</si>
  <si>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</si>
  <si>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</si>
  <si>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</si>
  <si>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</si>
  <si>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</si>
  <si>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</si>
  <si>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</si>
  <si>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</si>
  <si>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</si>
  <si>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</si>
  <si>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</si>
  <si>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</si>
  <si>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</si>
  <si>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</si>
  <si>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</si>
  <si>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</si>
  <si>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</si>
  <si>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</si>
  <si>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</si>
  <si>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</si>
  <si>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</si>
  <si>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</si>
  <si>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</si>
  <si>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</si>
  <si>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</si>
  <si>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</si>
  <si>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</si>
  <si>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</si>
  <si>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</si>
  <si>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</si>
  <si>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</si>
  <si>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</si>
  <si>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</si>
  <si>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</si>
  <si>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</si>
  <si>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</si>
  <si>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</si>
  <si>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</si>
  <si>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</si>
  <si>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</si>
  <si>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</si>
  <si>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</si>
  <si>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</si>
  <si>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</si>
  <si>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</si>
  <si>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</si>
  <si>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</si>
  <si>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</si>
  <si>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</si>
  <si>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</si>
  <si>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</si>
  <si>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</si>
  <si>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</si>
  <si>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</si>
  <si>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</si>
  <si>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</si>
  <si>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</si>
  <si>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</si>
  <si>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</si>
  <si>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</si>
  <si>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</si>
  <si>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</si>
  <si>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</si>
  <si>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</si>
  <si>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</si>
  <si>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</si>
  <si>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</si>
  <si>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</si>
  <si>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</si>
  <si>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</si>
  <si>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</si>
  <si>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</si>
  <si>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</si>
  <si>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</si>
  <si>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</si>
  <si>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</si>
  <si>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</si>
  <si>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</si>
  <si>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</si>
  <si>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</si>
  <si>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</si>
  <si>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</si>
  <si>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</si>
  <si>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</si>
  <si>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</si>
  <si>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</si>
  <si>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</si>
  <si>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</si>
  <si>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</si>
  <si>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</si>
  <si>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</si>
  <si>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</si>
  <si>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</si>
  <si>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</si>
  <si>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</si>
  <si>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</si>
  <si>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</si>
  <si>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</si>
  <si>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</si>
  <si>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</si>
  <si>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</si>
  <si>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</si>
  <si>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</si>
  <si>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</si>
  <si>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</si>
  <si>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</si>
  <si>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</si>
  <si>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</si>
  <si>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</si>
  <si>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</si>
  <si>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</si>
  <si>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</si>
  <si>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</si>
  <si>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</si>
  <si>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</si>
  <si>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</si>
  <si>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</si>
  <si>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</si>
  <si>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</si>
  <si>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</si>
  <si>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</si>
  <si>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</si>
  <si>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</si>
  <si>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</si>
  <si>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</si>
  <si>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</si>
  <si>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</si>
  <si>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</si>
  <si>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</si>
  <si>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</si>
  <si>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</si>
  <si>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</si>
  <si>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</si>
  <si>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</si>
  <si>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</si>
  <si>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</si>
  <si>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</si>
  <si>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</si>
  <si>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</si>
  <si>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</si>
  <si>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</si>
  <si>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</si>
  <si>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</si>
  <si>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</si>
  <si>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</si>
  <si>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</si>
  <si>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</si>
  <si>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</si>
  <si>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</si>
  <si>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</si>
  <si>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</si>
  <si>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</si>
  <si>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</si>
  <si>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</si>
  <si>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</si>
  <si>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</si>
  <si>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</si>
  <si>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</si>
  <si>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</si>
  <si>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</si>
  <si>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</si>
  <si>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</si>
  <si>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</si>
  <si>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</si>
  <si>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</si>
  <si>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</si>
  <si>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</si>
  <si>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</si>
  <si>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</si>
  <si>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</si>
  <si>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</si>
  <si>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</si>
  <si>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</si>
  <si>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</si>
  <si>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</si>
  <si>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</si>
  <si>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</si>
  <si>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</si>
  <si>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</si>
  <si>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</si>
  <si>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</si>
  <si>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</si>
  <si>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</si>
  <si>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</si>
  <si>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</si>
  <si>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</si>
  <si>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</si>
  <si>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</si>
  <si>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</si>
  <si>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</si>
  <si>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</si>
  <si>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</si>
  <si>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</si>
  <si>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</si>
  <si>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</si>
  <si>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</si>
  <si>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</si>
  <si>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</si>
  <si>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</si>
  <si>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</si>
  <si>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</si>
  <si>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</si>
  <si>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</si>
  <si>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</si>
  <si>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</si>
  <si>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</si>
  <si>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</si>
  <si>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</si>
  <si>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</si>
  <si>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</si>
  <si>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</si>
  <si>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</si>
  <si>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</si>
  <si>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</si>
  <si>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</si>
  <si>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</si>
  <si>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</si>
  <si>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</si>
  <si>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</si>
  <si>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</si>
  <si>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</si>
  <si>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</si>
  <si>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</si>
  <si>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</si>
  <si>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</si>
  <si>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</si>
  <si>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</si>
  <si>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</si>
  <si>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</si>
  <si>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</si>
  <si>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</si>
  <si>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</si>
  <si>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</si>
  <si>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</si>
  <si>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</si>
  <si>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</si>
  <si>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</si>
  <si>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</si>
  <si>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</si>
  <si>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</si>
  <si>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</si>
  <si>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</si>
  <si>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</si>
  <si>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</si>
  <si>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</si>
  <si>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</si>
  <si>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</si>
  <si>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</si>
  <si>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</si>
  <si>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</si>
  <si>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</si>
  <si>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</si>
  <si>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</si>
  <si>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</si>
  <si>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</si>
  <si>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</si>
  <si>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</si>
  <si>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</si>
  <si>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</si>
  <si>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</si>
  <si>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</si>
  <si>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</si>
  <si>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</si>
  <si>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</si>
  <si>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</si>
  <si>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</si>
  <si>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</si>
  <si>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</si>
  <si>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</si>
  <si>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</si>
  <si>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</si>
  <si>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</si>
  <si>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</si>
  <si>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</si>
  <si>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</si>
  <si>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</si>
  <si>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</si>
  <si>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</si>
  <si>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</si>
  <si>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</si>
  <si>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</si>
  <si>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</si>
  <si>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</si>
  <si>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</si>
  <si>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</si>
  <si>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</si>
  <si>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</si>
  <si>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</si>
  <si>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</si>
  <si>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</si>
  <si>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</si>
  <si>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</si>
  <si>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</si>
  <si>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</si>
  <si>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</si>
  <si>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</si>
  <si>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</si>
  <si>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</si>
  <si>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</si>
  <si>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</si>
  <si>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</si>
  <si>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</si>
  <si>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</si>
  <si>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</si>
  <si>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</si>
  <si>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</si>
  <si>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</si>
  <si>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</si>
  <si>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</si>
  <si>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</si>
  <si>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</si>
  <si>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</si>
  <si>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</si>
  <si>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</si>
  <si>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</si>
  <si>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</si>
  <si>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</si>
  <si>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</si>
  <si>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</si>
  <si>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</si>
  <si>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</si>
  <si>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</si>
  <si>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</si>
  <si>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</si>
  <si>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</si>
  <si>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</si>
  <si>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</si>
  <si>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</si>
  <si>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</si>
  <si>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</si>
  <si>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</si>
  <si>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</si>
  <si>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</si>
  <si>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</si>
  <si>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</si>
  <si>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</si>
  <si>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</si>
  <si>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</si>
  <si>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</si>
  <si>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</si>
  <si>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</si>
  <si>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</si>
  <si>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</si>
  <si>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</si>
  <si>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</si>
  <si>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</si>
  <si>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</si>
  <si>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</si>
  <si>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</si>
  <si>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</si>
  <si>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</si>
  <si>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</si>
  <si>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</si>
  <si>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</si>
  <si>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</si>
  <si>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</si>
  <si>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</si>
  <si>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</si>
  <si>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</si>
  <si>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</si>
  <si>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</si>
  <si>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</si>
  <si>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</si>
  <si>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</si>
  <si>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</si>
  <si>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</si>
  <si>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</si>
  <si>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</si>
  <si>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</si>
  <si>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</si>
  <si>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</si>
  <si>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</si>
  <si>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</si>
  <si>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</si>
  <si>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</si>
  <si>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</si>
  <si>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</si>
  <si>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</si>
  <si>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</si>
  <si>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</si>
  <si>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</si>
  <si>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</si>
  <si>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</si>
  <si>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</si>
  <si>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</si>
  <si>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</si>
  <si>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</si>
  <si>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</si>
  <si>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</si>
  <si>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</si>
  <si>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</si>
  <si>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</si>
  <si>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</si>
  <si>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</si>
  <si>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</si>
  <si>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</si>
  <si>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</si>
  <si>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</si>
  <si>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</si>
  <si>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</si>
  <si>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</si>
  <si>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</si>
  <si>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</si>
  <si>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</si>
  <si>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</si>
  <si>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</si>
  <si>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</si>
  <si>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</si>
  <si>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</si>
  <si>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</si>
  <si>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</si>
  <si>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</si>
  <si>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</si>
  <si>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</si>
  <si>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</si>
  <si>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</si>
  <si>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</si>
  <si>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</si>
  <si>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</si>
  <si>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</si>
  <si>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</si>
  <si>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</si>
  <si>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</si>
  <si>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</si>
  <si>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</si>
  <si>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</si>
  <si>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</si>
  <si>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</si>
  <si>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</si>
  <si>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</si>
  <si>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</si>
  <si>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</si>
  <si>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</si>
  <si>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</si>
  <si>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</si>
  <si>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</si>
  <si>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</si>
  <si>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</si>
  <si>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</si>
  <si>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</si>
  <si>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</si>
  <si>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</si>
  <si>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</si>
  <si>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</si>
  <si>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</si>
  <si>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</si>
  <si>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</si>
  <si>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</si>
  <si>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</si>
  <si>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</si>
  <si>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</si>
  <si>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</si>
  <si>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</si>
  <si>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</si>
  <si>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</si>
  <si>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</si>
  <si>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</si>
  <si>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</si>
  <si>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</si>
  <si>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</si>
  <si>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</si>
  <si>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</si>
  <si>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</si>
  <si>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</si>
  <si>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</si>
  <si>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</si>
  <si>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</si>
  <si>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</si>
  <si>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</si>
  <si>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</si>
  <si>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</si>
  <si>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</si>
  <si>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</si>
  <si>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</si>
  <si>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</si>
  <si>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</si>
  <si>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</si>
  <si>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</si>
  <si>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</si>
  <si>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</si>
  <si>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</si>
  <si>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</si>
  <si>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</si>
  <si>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</si>
  <si>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</si>
  <si>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</si>
  <si>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</si>
  <si>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</si>
  <si>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</si>
  <si>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</si>
  <si>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</si>
  <si>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</si>
  <si>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</si>
  <si>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</si>
  <si>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</si>
  <si>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</si>
  <si>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</si>
  <si>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</si>
  <si>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</si>
  <si>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</si>
  <si>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</si>
  <si>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</si>
  <si>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</si>
  <si>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</si>
  <si>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</si>
  <si>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</si>
  <si>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</si>
  <si>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</si>
  <si>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</si>
  <si>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</si>
  <si>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</si>
  <si>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</si>
  <si>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</si>
  <si>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</si>
  <si>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</si>
  <si>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</si>
  <si>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</si>
  <si>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</si>
  <si>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</si>
  <si>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</si>
  <si>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</si>
  <si>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</si>
  <si>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</si>
  <si>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</si>
  <si>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</si>
  <si>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</si>
  <si>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</si>
  <si>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</si>
  <si>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</si>
  <si>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</si>
  <si>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</si>
  <si>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</si>
  <si>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</si>
  <si>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</si>
  <si>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</si>
  <si>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</si>
  <si>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</si>
  <si>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</si>
  <si>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</si>
  <si>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</si>
  <si>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</si>
  <si>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</si>
  <si>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</si>
  <si>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</si>
  <si>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</si>
  <si>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</si>
  <si>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</si>
  <si>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</si>
  <si>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</si>
  <si>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</si>
  <si>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</si>
  <si>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</si>
  <si>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</si>
  <si>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</si>
  <si>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</si>
  <si>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</si>
  <si>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</si>
  <si>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</si>
  <si>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</si>
  <si>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</si>
  <si>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</si>
  <si>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</si>
  <si>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</si>
  <si>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</si>
  <si>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</si>
  <si>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</si>
  <si>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</si>
  <si>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</si>
  <si>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</si>
  <si>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</si>
  <si>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</si>
  <si>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</si>
  <si>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</si>
  <si>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</si>
  <si>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</si>
  <si>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</si>
  <si>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</si>
  <si>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</si>
  <si>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</si>
  <si>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</si>
  <si>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</si>
  <si>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</si>
  <si>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</si>
  <si>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</si>
  <si>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</si>
  <si>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</si>
  <si>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</si>
  <si>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</si>
  <si>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</si>
  <si>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</si>
  <si>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</si>
  <si>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</si>
  <si>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</si>
  <si>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</si>
  <si>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</si>
  <si>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</si>
  <si>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</si>
  <si>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</si>
  <si>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</si>
  <si>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</si>
  <si>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</si>
  <si>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</si>
  <si>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</si>
  <si>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</si>
  <si>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</si>
  <si>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</si>
  <si>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</si>
  <si>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</si>
  <si>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</si>
  <si>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</si>
  <si>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</si>
  <si>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</si>
  <si>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</si>
  <si>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</si>
  <si>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</si>
  <si>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</si>
  <si>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</si>
  <si>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</si>
  <si>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</si>
  <si>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</si>
  <si>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</si>
  <si>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</si>
  <si>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</si>
  <si>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</si>
  <si>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</si>
  <si>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</si>
  <si>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</si>
  <si>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</si>
  <si>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</si>
  <si>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</si>
  <si>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</si>
  <si>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</si>
  <si>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</si>
  <si>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</si>
  <si>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</si>
  <si>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</si>
  <si>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</si>
  <si>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</si>
  <si>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</si>
  <si>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</si>
  <si>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</si>
  <si>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</si>
  <si>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</si>
  <si>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</si>
  <si>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</si>
  <si>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</si>
  <si>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</si>
  <si>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</si>
  <si>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</si>
  <si>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</si>
  <si>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</si>
  <si>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</si>
  <si>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</si>
  <si>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</si>
  <si>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</si>
  <si>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</si>
  <si>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</si>
  <si>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</si>
  <si>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</si>
  <si>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</si>
  <si>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</si>
  <si>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</si>
  <si>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</si>
  <si>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</si>
  <si>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</si>
  <si>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</si>
  <si>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</si>
  <si>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</si>
  <si>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</si>
  <si>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</si>
  <si>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</si>
  <si>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</si>
  <si>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</si>
  <si>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</si>
  <si>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</si>
  <si>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</si>
  <si>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</si>
  <si>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</si>
  <si>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</si>
  <si>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</si>
  <si>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</si>
  <si>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</si>
  <si>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</si>
  <si>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</si>
  <si>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</si>
  <si>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</si>
  <si>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</si>
  <si>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</si>
  <si>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</si>
  <si>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</si>
  <si>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</si>
  <si>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</si>
  <si>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</si>
  <si>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</si>
  <si>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</si>
  <si>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</si>
  <si>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</si>
  <si>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</si>
  <si>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</si>
  <si>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</si>
  <si>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</si>
  <si>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</si>
  <si>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</si>
  <si>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</si>
  <si>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</si>
  <si>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</si>
  <si>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</si>
  <si>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</si>
  <si>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</si>
  <si>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</si>
  <si>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</si>
  <si>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</si>
  <si>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</si>
  <si>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</si>
  <si>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</si>
  <si>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</si>
  <si>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</si>
  <si>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</si>
  <si>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</si>
  <si>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</si>
  <si>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</si>
  <si>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</si>
  <si>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</si>
  <si>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</si>
  <si>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</si>
  <si>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</si>
  <si>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</si>
  <si>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</si>
  <si>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</si>
  <si>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</si>
  <si>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</si>
  <si>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</si>
  <si>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</si>
  <si>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</si>
  <si>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</si>
  <si>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</si>
  <si>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</si>
  <si>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</si>
  <si>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</si>
  <si>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</si>
  <si>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</si>
  <si>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</si>
  <si>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</si>
  <si>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</si>
  <si>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</si>
  <si>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</si>
  <si>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</si>
  <si>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</si>
  <si>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</si>
  <si>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</si>
  <si>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</si>
  <si>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</si>
  <si>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</si>
  <si>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</si>
  <si>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</si>
  <si>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</si>
  <si>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</si>
  <si>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</si>
  <si>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</si>
  <si>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</si>
  <si>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</si>
  <si>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</si>
  <si>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</si>
  <si>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</si>
  <si>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</si>
  <si>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</si>
  <si>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</si>
  <si>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</si>
  <si>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</si>
  <si>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</si>
  <si>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</si>
  <si>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</si>
  <si>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</si>
  <si>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</si>
  <si>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</si>
  <si>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</si>
  <si>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</si>
  <si>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</si>
  <si>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</si>
  <si>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</si>
  <si>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</si>
  <si>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</si>
  <si>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</si>
  <si>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</si>
  <si>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</si>
  <si>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</si>
  <si>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</si>
  <si>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</si>
  <si>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</si>
  <si>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</si>
  <si>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</si>
  <si>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</si>
  <si>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</si>
  <si>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</si>
  <si>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</si>
  <si>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</si>
  <si>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</si>
  <si>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</si>
  <si>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</si>
  <si>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</si>
  <si>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</si>
  <si>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</si>
  <si>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</si>
  <si>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</si>
  <si>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</si>
  <si>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</si>
  <si>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</si>
  <si>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</si>
  <si>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</si>
  <si>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</si>
  <si>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</si>
  <si>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</si>
  <si>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</si>
  <si>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</si>
  <si>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</si>
  <si>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</si>
  <si>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</si>
  <si>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</si>
  <si>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</si>
  <si>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</si>
  <si>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</si>
  <si>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</si>
  <si>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</si>
  <si>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</si>
  <si>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</si>
  <si>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</si>
  <si>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</si>
  <si>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</si>
  <si>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</si>
  <si>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</si>
  <si>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</si>
  <si>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</si>
  <si>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</si>
  <si>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</si>
  <si>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</si>
  <si>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</si>
  <si>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</si>
  <si>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</si>
  <si>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</si>
  <si>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</si>
  <si>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</si>
  <si>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</si>
  <si>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</si>
  <si>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</si>
  <si>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</si>
  <si>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</si>
  <si>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</si>
  <si>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</si>
  <si>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</si>
  <si>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</si>
  <si>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</si>
  <si>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</si>
  <si>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</si>
  <si>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</si>
  <si>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</si>
  <si>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</si>
  <si>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</si>
  <si>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</si>
  <si>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</si>
  <si>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</si>
  <si>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</si>
  <si>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</si>
  <si>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</si>
  <si>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</si>
  <si>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</si>
  <si>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</si>
  <si>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</si>
  <si>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</si>
  <si>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</si>
  <si>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</si>
  <si>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</si>
  <si>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</si>
  <si>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</si>
  <si>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</si>
  <si>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</si>
  <si>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</si>
  <si>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</si>
  <si>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</si>
  <si>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</si>
  <si>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</si>
  <si>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</si>
  <si>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</si>
  <si>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</si>
  <si>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</si>
  <si>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</si>
  <si>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</si>
  <si>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</si>
  <si>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</si>
  <si>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</si>
  <si>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</si>
  <si>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</si>
  <si>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</si>
  <si>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</si>
  <si>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</si>
  <si>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</si>
  <si>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</si>
  <si>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</si>
  <si>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</si>
  <si>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</si>
  <si>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</si>
  <si>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</si>
  <si>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</si>
  <si>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</si>
  <si>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</si>
  <si>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</si>
  <si>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</si>
  <si>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</si>
  <si>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</si>
  <si>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</si>
  <si>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</si>
  <si>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</si>
  <si>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</si>
  <si>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</si>
  <si>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</si>
  <si>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</si>
  <si>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</si>
  <si>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</si>
  <si>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</si>
  <si>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</si>
  <si>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</si>
  <si>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</si>
  <si>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</si>
  <si>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</si>
  <si>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</si>
  <si>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</si>
  <si>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</si>
  <si>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</si>
  <si>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</si>
  <si>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</si>
  <si>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</si>
  <si>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</si>
  <si>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</si>
  <si>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</si>
  <si>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</si>
  <si>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</si>
  <si>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</si>
  <si>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</si>
  <si>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</si>
  <si>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</si>
  <si>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</si>
  <si>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</si>
  <si>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</si>
  <si>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</si>
  <si>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</si>
  <si>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</si>
  <si>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</si>
  <si>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</si>
  <si>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</si>
  <si>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</si>
  <si>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</si>
  <si>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</si>
  <si>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</si>
  <si>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</si>
  <si>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</si>
  <si>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</si>
  <si>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</si>
  <si>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</si>
  <si>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</si>
  <si>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</si>
  <si>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</si>
  <si>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</si>
  <si>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</si>
  <si>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</si>
  <si>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</si>
  <si>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</si>
  <si>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</si>
  <si>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</si>
  <si>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</si>
  <si>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</si>
  <si>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</si>
  <si>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</si>
  <si>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</si>
  <si>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</si>
  <si>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</si>
  <si>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</si>
  <si>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</si>
  <si>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</si>
  <si>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</si>
  <si>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</si>
  <si>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</si>
  <si>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</si>
  <si>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</si>
  <si>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</si>
  <si>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</si>
  <si>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</si>
  <si>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</si>
  <si>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</si>
  <si>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</si>
  <si>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</si>
  <si>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</si>
  <si>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</si>
  <si>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</si>
  <si>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</si>
  <si>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</si>
  <si>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</si>
  <si>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</si>
  <si>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</si>
  <si>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</si>
  <si>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</si>
  <si>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</si>
  <si>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</si>
  <si>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</si>
  <si>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</si>
  <si>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</si>
  <si>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</si>
  <si>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</si>
  <si>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</si>
  <si>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</si>
  <si>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</si>
  <si>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</si>
  <si>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</si>
  <si>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</si>
  <si>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</si>
  <si>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</si>
  <si>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</si>
  <si>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</si>
  <si>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</si>
  <si>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</si>
  <si>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</si>
  <si>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</si>
  <si>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</si>
  <si>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</si>
  <si>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</si>
  <si>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</si>
  <si>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</si>
  <si>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</si>
  <si>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</si>
  <si>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</si>
  <si>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</si>
  <si>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</si>
  <si>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</si>
  <si>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</si>
  <si>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</si>
  <si>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</si>
  <si>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</si>
  <si>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</si>
  <si>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</si>
  <si>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</si>
  <si>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</si>
  <si>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</si>
  <si>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</si>
  <si>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</si>
  <si>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</si>
  <si>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</si>
  <si>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</si>
  <si>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</si>
  <si>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</si>
  <si>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</si>
  <si>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</si>
  <si>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</si>
  <si>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</si>
  <si>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</si>
  <si>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</si>
  <si>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</si>
  <si>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</si>
  <si>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</si>
  <si>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</si>
  <si>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</si>
  <si>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</si>
  <si>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</si>
  <si>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</si>
  <si>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</si>
  <si>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</si>
  <si>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</si>
  <si>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</si>
  <si>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</si>
  <si>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</si>
  <si>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</si>
  <si>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</si>
  <si>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</si>
  <si>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</si>
  <si>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</si>
  <si>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</si>
  <si>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</si>
  <si>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</si>
  <si>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</si>
  <si>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</si>
  <si>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</si>
  <si>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</si>
  <si>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</si>
  <si>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</si>
  <si>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</si>
  <si>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</si>
  <si>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</si>
  <si>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</si>
  <si>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</si>
  <si>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</si>
  <si>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</si>
  <si>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</si>
  <si>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</si>
  <si>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</si>
  <si>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</si>
  <si>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</si>
  <si>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</si>
  <si>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</si>
  <si>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</si>
  <si>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</si>
  <si>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</si>
  <si>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</si>
  <si>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</si>
  <si>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</si>
  <si>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</si>
  <si>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</si>
  <si>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</si>
  <si>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</si>
  <si>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</si>
  <si>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</si>
  <si>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</si>
  <si>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</si>
  <si>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</si>
  <si>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</si>
  <si>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</si>
  <si>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</si>
  <si>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</si>
  <si>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</si>
  <si>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</si>
  <si>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</si>
  <si>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</si>
  <si>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</si>
  <si>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</si>
  <si>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</si>
  <si>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</si>
  <si>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</si>
  <si>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</si>
  <si>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</si>
  <si>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</si>
  <si>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</si>
  <si>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</si>
  <si>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</si>
  <si>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</si>
  <si>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</si>
  <si>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</si>
  <si>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</si>
  <si>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</si>
  <si>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</si>
  <si>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</si>
  <si>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</si>
  <si>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</si>
  <si>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</si>
  <si>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</si>
  <si>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</si>
  <si>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</si>
  <si>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</si>
  <si>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</si>
  <si>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</si>
  <si>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</si>
  <si>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</si>
  <si>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</si>
  <si>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</si>
  <si>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</si>
  <si>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</si>
  <si>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</si>
  <si>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</si>
  <si>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</si>
  <si>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</si>
  <si>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</si>
  <si>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</si>
  <si>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</si>
  <si>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</si>
  <si>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</si>
  <si>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</si>
  <si>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</si>
  <si>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</si>
  <si>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</si>
  <si>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</si>
  <si>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</si>
  <si>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</si>
  <si>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</si>
  <si>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</si>
  <si>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</si>
  <si>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</si>
  <si>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</si>
  <si>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</si>
  <si>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</si>
  <si>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</si>
  <si>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</si>
  <si>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</si>
  <si>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</si>
  <si>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</si>
  <si>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</si>
  <si>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</si>
  <si>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</si>
  <si>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</si>
  <si>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</si>
  <si>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</si>
  <si>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</si>
  <si>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</si>
  <si>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</si>
  <si>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</si>
  <si>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</si>
  <si>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</si>
  <si>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</si>
  <si>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</si>
  <si>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</si>
  <si>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</si>
  <si>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</si>
  <si>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</si>
  <si>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</si>
  <si>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</si>
  <si>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</si>
  <si>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</si>
  <si>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</si>
  <si>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</si>
  <si>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</si>
  <si>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</si>
  <si>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</si>
  <si>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</si>
  <si>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</si>
  <si>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</si>
  <si>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</si>
  <si>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</si>
  <si>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</si>
  <si>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</si>
  <si>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</si>
  <si>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</si>
  <si>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</si>
  <si>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</si>
  <si>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</si>
  <si>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</si>
  <si>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</si>
  <si>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</si>
  <si>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</si>
  <si>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</si>
  <si>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</si>
  <si>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</si>
  <si>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</si>
  <si>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</si>
  <si>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</si>
  <si>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</si>
  <si>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</si>
  <si>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</si>
  <si>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</si>
  <si>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</si>
  <si>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</si>
  <si>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</si>
  <si>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</si>
  <si>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</si>
  <si>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</si>
  <si>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</si>
  <si>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</si>
  <si>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</si>
  <si>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</si>
  <si>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</si>
  <si>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</si>
  <si>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</si>
  <si>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</si>
  <si>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</si>
  <si>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</si>
  <si>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</si>
  <si>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</si>
  <si>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</si>
  <si>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</si>
  <si>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</si>
  <si>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</si>
  <si>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</si>
  <si>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</si>
  <si>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</si>
  <si>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</si>
  <si>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</si>
  <si>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</si>
  <si>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</si>
  <si>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</si>
  <si>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</si>
  <si>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</si>
  <si>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</si>
  <si>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</si>
  <si>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</si>
  <si>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</si>
  <si>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</si>
  <si>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</si>
  <si>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</si>
  <si>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</si>
  <si>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</si>
  <si>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</si>
  <si>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</si>
  <si>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</si>
  <si>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</si>
  <si>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</si>
  <si>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</si>
  <si>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</si>
  <si>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</si>
  <si>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</si>
  <si>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</si>
  <si>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</si>
  <si>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</si>
  <si>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</si>
  <si>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</si>
  <si>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</si>
  <si>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</si>
  <si>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</si>
  <si>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</si>
  <si>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</si>
  <si>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</si>
  <si>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</si>
  <si>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</si>
  <si>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</si>
  <si>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</si>
  <si>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</si>
  <si>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</si>
  <si>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</si>
  <si>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</si>
  <si>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</si>
  <si>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</si>
  <si>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</si>
  <si>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</si>
  <si>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</si>
  <si>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</si>
  <si>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</si>
  <si>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</si>
  <si>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</si>
  <si>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</si>
  <si>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</si>
  <si>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</si>
  <si>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</si>
  <si>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</si>
  <si>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</si>
  <si>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</si>
  <si>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</si>
  <si>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</si>
  <si>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</si>
  <si>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</si>
  <si>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</si>
  <si>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</si>
  <si>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</si>
  <si>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</si>
  <si>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</si>
  <si>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</si>
  <si>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</si>
  <si>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</si>
  <si>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</si>
  <si>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</si>
  <si>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</si>
  <si>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</si>
  <si>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</si>
  <si>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</si>
  <si>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</si>
  <si>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</si>
  <si>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</si>
  <si>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</si>
  <si>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</si>
  <si>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</si>
  <si>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</si>
  <si>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</si>
  <si>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</si>
  <si>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</si>
  <si>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</si>
  <si>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</si>
  <si>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</si>
  <si>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</si>
  <si>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</si>
  <si>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</si>
  <si>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</si>
  <si>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</si>
  <si>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</si>
  <si>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</si>
  <si>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</si>
  <si>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</si>
  <si>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</si>
  <si>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</si>
  <si>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</si>
  <si>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</si>
  <si>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</si>
  <si>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</si>
  <si>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</si>
  <si>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</si>
  <si>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</si>
  <si>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</si>
  <si>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</si>
  <si>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</si>
  <si>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</si>
  <si>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</si>
  <si>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</si>
  <si>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</si>
  <si>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</si>
  <si>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</si>
  <si>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</si>
  <si>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</si>
  <si>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</si>
  <si>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</si>
  <si>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</si>
  <si>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</si>
  <si>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</si>
  <si>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</si>
  <si>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</si>
  <si>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</si>
  <si>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</si>
  <si>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</si>
  <si>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</si>
  <si>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</si>
  <si>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</si>
  <si>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</si>
  <si>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</si>
  <si>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</si>
  <si>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</si>
  <si>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</si>
  <si>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</si>
  <si>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</si>
  <si>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</si>
  <si>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</si>
  <si>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</si>
  <si>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</si>
  <si>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</si>
  <si>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</si>
  <si>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</si>
  <si>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</si>
  <si>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</si>
  <si>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</si>
  <si>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</si>
  <si>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</si>
  <si>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</si>
  <si>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</si>
  <si>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</si>
  <si>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</si>
  <si>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</si>
  <si>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</si>
  <si>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</si>
  <si>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</si>
  <si>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</si>
  <si>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</si>
  <si>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</si>
  <si>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</si>
  <si>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</si>
  <si>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</si>
  <si>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</si>
  <si>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</si>
  <si>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</si>
  <si>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</si>
  <si>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</si>
  <si>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</si>
  <si>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</si>
  <si>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</si>
  <si>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</si>
  <si>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</si>
  <si>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</si>
  <si>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</si>
  <si>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</si>
  <si>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</si>
  <si>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</si>
  <si>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</si>
  <si>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</si>
  <si>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</si>
  <si>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</si>
  <si>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</si>
  <si>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</si>
  <si>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</si>
  <si>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</si>
  <si>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</si>
  <si>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</si>
  <si>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</si>
  <si>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</si>
  <si>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</si>
  <si>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</si>
  <si>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</si>
  <si>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</si>
  <si>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</si>
  <si>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</si>
  <si>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</si>
  <si>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</si>
  <si>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</si>
  <si>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</si>
  <si>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</si>
  <si>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</si>
  <si>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</si>
  <si>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</si>
  <si>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</si>
  <si>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</si>
  <si>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</si>
  <si>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</si>
  <si>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</si>
  <si>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</si>
  <si>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</si>
  <si>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</si>
  <si>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</si>
  <si>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</si>
  <si>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</si>
  <si>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</si>
  <si>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</si>
  <si>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</si>
  <si>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</si>
  <si>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</si>
  <si>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</si>
  <si>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</si>
  <si>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</si>
  <si>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</si>
  <si>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</si>
  <si>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</si>
  <si>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</si>
  <si>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</si>
  <si>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</si>
  <si>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</si>
  <si>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</si>
  <si>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</si>
  <si>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</si>
  <si>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</si>
  <si>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</si>
  <si>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</si>
  <si>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</si>
  <si>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</si>
  <si>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</si>
  <si>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</si>
  <si>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</si>
  <si>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</si>
  <si>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</si>
  <si>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</si>
  <si>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</si>
  <si>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</si>
  <si>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</si>
  <si>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</si>
  <si>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</si>
  <si>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</si>
  <si>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</si>
  <si>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</si>
  <si>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</si>
  <si>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</si>
  <si>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</si>
  <si>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</si>
  <si>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</si>
  <si>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</si>
  <si>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</si>
  <si>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</si>
  <si>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</si>
  <si>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</si>
  <si>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</si>
  <si>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</si>
  <si>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</si>
  <si>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</si>
  <si>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</si>
  <si>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</si>
  <si>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</si>
  <si>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</si>
  <si>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</si>
  <si>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</si>
  <si>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</si>
  <si>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</si>
  <si>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</si>
  <si>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</si>
  <si>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</si>
  <si>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</si>
  <si>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</si>
  <si>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</si>
  <si>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</si>
  <si>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</si>
  <si>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</si>
  <si>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</si>
  <si>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</si>
  <si>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</si>
  <si>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</si>
  <si>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</si>
  <si>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</si>
  <si>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</si>
  <si>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</si>
  <si>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</si>
  <si>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</si>
  <si>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</si>
  <si>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</si>
  <si>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</si>
  <si>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</si>
  <si>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</si>
  <si>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</si>
  <si>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</si>
  <si>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</si>
  <si>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</si>
  <si>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</si>
  <si>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</si>
  <si>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</si>
  <si>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</si>
  <si>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</si>
  <si>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</si>
  <si>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</si>
  <si>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</si>
  <si>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</si>
  <si>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</si>
  <si>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</si>
  <si>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</si>
  <si>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</si>
  <si>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</si>
  <si>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</si>
  <si>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</si>
  <si>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</si>
  <si>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</si>
  <si>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</si>
  <si>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</si>
  <si>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</si>
  <si>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</si>
  <si>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</si>
  <si>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</si>
  <si>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</si>
  <si>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</si>
  <si>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</si>
  <si>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</si>
  <si>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</si>
  <si>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</si>
  <si>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</si>
  <si>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</si>
  <si>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</si>
  <si>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</si>
  <si>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</si>
  <si>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</si>
  <si>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</si>
  <si>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</si>
  <si>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</si>
  <si>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</si>
  <si>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</si>
  <si>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</si>
  <si>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</si>
  <si>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</si>
  <si>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</si>
  <si>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</si>
  <si>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</si>
  <si>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</si>
  <si>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</si>
  <si>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</si>
  <si>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</si>
  <si>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</si>
  <si>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</si>
  <si>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</si>
  <si>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</si>
  <si>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</si>
  <si>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</si>
  <si>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</si>
  <si>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</si>
  <si>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</si>
  <si>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</si>
  <si>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</si>
  <si>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</si>
  <si>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</si>
  <si>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</si>
  <si>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</si>
  <si>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</si>
  <si>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</si>
  <si>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</si>
  <si>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</si>
  <si>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</si>
  <si>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</si>
  <si>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</si>
  <si>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</si>
  <si>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</si>
  <si>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</si>
  <si>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</si>
  <si>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</si>
  <si>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</si>
  <si>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</si>
  <si>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</si>
  <si>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</si>
  <si>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</si>
  <si>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</si>
  <si>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</si>
  <si>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</si>
  <si>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</si>
  <si>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</si>
  <si>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</si>
  <si>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</si>
  <si>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</si>
  <si>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</si>
  <si>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</si>
  <si>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</si>
  <si>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</si>
  <si>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</si>
  <si>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</si>
  <si>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</si>
  <si>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</si>
  <si>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</si>
  <si>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</si>
  <si>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</si>
  <si>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</si>
  <si>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</si>
  <si>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</si>
  <si>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</si>
  <si>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</si>
  <si>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</si>
  <si>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</si>
  <si>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</si>
  <si>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</si>
  <si>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</si>
  <si>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</si>
  <si>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</si>
  <si>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</si>
  <si>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</si>
  <si>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</si>
  <si>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</si>
  <si>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</si>
  <si>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</si>
  <si>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</si>
  <si>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</si>
  <si>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</si>
  <si>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</si>
  <si>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</si>
  <si>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</si>
  <si>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</si>
  <si>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</si>
  <si>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</si>
  <si>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</si>
  <si>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</si>
  <si>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</si>
  <si>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</si>
  <si>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</si>
  <si>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</si>
  <si>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</si>
  <si>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</si>
  <si>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</si>
  <si>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</si>
  <si>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</si>
  <si>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</si>
  <si>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</si>
  <si>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</si>
  <si>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</si>
  <si>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</si>
  <si>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</si>
  <si>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</si>
  <si>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</si>
  <si>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</si>
  <si>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</si>
  <si>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</si>
  <si>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</si>
  <si>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</si>
  <si>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</si>
  <si>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</si>
  <si>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</si>
  <si>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</si>
  <si>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</si>
  <si>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</si>
  <si>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</si>
  <si>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</si>
  <si>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</si>
  <si>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</si>
  <si>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</si>
  <si>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</si>
  <si>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</si>
  <si>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</si>
  <si>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</si>
  <si>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</si>
  <si>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</si>
  <si>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</si>
  <si>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</si>
  <si>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</si>
  <si>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</si>
  <si>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</si>
  <si>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</si>
  <si>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</si>
  <si>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</si>
  <si>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</si>
  <si>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</si>
  <si>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</si>
  <si>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</si>
  <si>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</si>
  <si>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</si>
  <si>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</si>
  <si>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</si>
  <si>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</si>
  <si>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</si>
  <si>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</si>
  <si>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</si>
  <si>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</si>
  <si>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</si>
  <si>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</si>
  <si>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</si>
  <si>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</si>
  <si>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</si>
  <si>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</si>
  <si>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</si>
  <si>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</si>
  <si>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</si>
  <si>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</si>
  <si>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</si>
  <si>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</si>
  <si>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</si>
  <si>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</si>
  <si>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</si>
  <si>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</si>
  <si>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</si>
  <si>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</si>
  <si>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</si>
  <si>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</si>
  <si>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</si>
  <si>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</si>
  <si>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</si>
  <si>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</si>
  <si>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</si>
  <si>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</si>
  <si>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</si>
  <si>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</si>
  <si>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</si>
  <si>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</si>
  <si>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</si>
  <si>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</si>
  <si>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</si>
  <si>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</si>
  <si>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</si>
  <si>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</si>
  <si>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</si>
  <si>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</si>
  <si>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</si>
  <si>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</si>
  <si>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</si>
  <si>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</si>
  <si>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</si>
  <si>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</si>
  <si>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</si>
  <si>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</si>
  <si>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</si>
  <si>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</si>
  <si>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</si>
  <si>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</si>
  <si>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</si>
  <si>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</si>
  <si>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</si>
  <si>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</si>
  <si>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</si>
  <si>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</si>
  <si>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</si>
  <si>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</si>
  <si>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</si>
  <si>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</si>
  <si>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</si>
  <si>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</si>
  <si>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</si>
  <si>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</si>
  <si>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</si>
  <si>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</si>
  <si>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</si>
  <si>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</si>
  <si>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</si>
  <si>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</si>
  <si>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</si>
  <si>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</si>
  <si>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</si>
  <si>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</si>
  <si>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</si>
  <si>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</si>
  <si>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</si>
  <si>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</si>
  <si>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</si>
  <si>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</si>
  <si>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</si>
  <si>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</si>
  <si>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</si>
  <si>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</si>
  <si>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</si>
  <si>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</si>
  <si>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</si>
  <si>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</si>
  <si>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</si>
  <si>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</si>
  <si>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</si>
  <si>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</si>
  <si>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</si>
  <si>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</si>
  <si>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</si>
  <si>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</si>
  <si>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</si>
  <si>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</si>
  <si>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</si>
  <si>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</si>
  <si>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</si>
  <si>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</si>
  <si>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</si>
  <si>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</si>
  <si>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</si>
  <si>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</si>
  <si>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</si>
  <si>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</si>
  <si>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</si>
  <si>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</si>
  <si>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</si>
  <si>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</si>
  <si>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</si>
  <si>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</si>
  <si>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</si>
  <si>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</si>
  <si>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</si>
  <si>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</si>
  <si>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</si>
  <si>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</si>
  <si>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</si>
  <si>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</si>
  <si>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</si>
  <si>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</si>
  <si>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</si>
  <si>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</si>
  <si>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</si>
  <si>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</si>
  <si>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</si>
  <si>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</si>
  <si>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</si>
  <si>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</si>
  <si>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</si>
  <si>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</si>
  <si>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</si>
  <si>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</si>
  <si>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</si>
  <si>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</si>
  <si>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</si>
  <si>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</si>
  <si>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</si>
  <si>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</si>
  <si>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</si>
  <si>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</si>
  <si>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</si>
  <si>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</si>
  <si>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</si>
  <si>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</si>
  <si>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</si>
  <si>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</si>
  <si>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</si>
  <si>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</si>
  <si>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</si>
  <si>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</si>
  <si>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</si>
  <si>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</si>
  <si>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</si>
  <si>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</si>
  <si>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</si>
  <si>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</si>
  <si>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</si>
  <si>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</si>
  <si>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</si>
  <si>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</si>
  <si>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</si>
  <si>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</si>
  <si>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</si>
  <si>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</si>
  <si>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</si>
  <si>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</si>
  <si>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</si>
  <si>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</si>
  <si>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</si>
  <si>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</si>
  <si>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</si>
  <si>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</si>
  <si>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</si>
  <si>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</si>
  <si>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</si>
  <si>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</si>
  <si>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</si>
  <si>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</si>
  <si>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</si>
  <si>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</si>
  <si>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</si>
  <si>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</si>
  <si>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</si>
  <si>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</si>
  <si>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</si>
  <si>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</si>
  <si>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</si>
  <si>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</si>
  <si>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</si>
  <si>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</si>
  <si>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</si>
  <si>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</si>
  <si>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</si>
  <si>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</si>
  <si>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</si>
  <si>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</si>
  <si>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</si>
  <si>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</si>
  <si>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</si>
  <si>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</si>
  <si>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</si>
  <si>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</si>
  <si>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</si>
  <si>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</si>
  <si>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</si>
  <si>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</si>
  <si>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</si>
  <si>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</si>
  <si>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</si>
  <si>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</si>
  <si>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</si>
  <si>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</si>
  <si>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</si>
  <si>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</si>
  <si>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</si>
  <si>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</si>
  <si>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</si>
  <si>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</si>
  <si>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</si>
  <si>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</si>
  <si>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</si>
  <si>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</si>
  <si>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</si>
  <si>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</si>
  <si>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</si>
  <si>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</si>
  <si>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</si>
  <si>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</si>
  <si>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</si>
  <si>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</si>
  <si>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</si>
  <si>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</si>
  <si>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</si>
  <si>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</si>
  <si>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</si>
  <si>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</si>
  <si>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</si>
  <si>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</si>
  <si>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</si>
  <si>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</si>
  <si>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</si>
  <si>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</si>
  <si>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</si>
  <si>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</si>
  <si>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</si>
  <si>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</si>
  <si>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</si>
  <si>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</si>
  <si>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</si>
  <si>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</si>
  <si>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</si>
  <si>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</si>
  <si>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</si>
  <si>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</si>
  <si>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</si>
  <si>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</si>
  <si>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</si>
  <si>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</si>
  <si>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</si>
  <si>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</si>
  <si>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</si>
  <si>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</si>
  <si>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</si>
  <si>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</si>
  <si>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</si>
  <si>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</si>
  <si>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</si>
  <si>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</si>
  <si>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</si>
  <si>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</si>
  <si>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</si>
  <si>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</si>
  <si>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</si>
  <si>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</si>
  <si>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</si>
  <si>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</si>
  <si>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</si>
  <si>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</si>
  <si>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</si>
  <si>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</si>
  <si>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</si>
  <si>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</si>
  <si>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</si>
  <si>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</si>
  <si>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</si>
  <si>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</si>
  <si>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</si>
  <si>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</si>
  <si>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</si>
  <si>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</si>
  <si>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</si>
  <si>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</si>
  <si>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</si>
  <si>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</si>
  <si>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</si>
  <si>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</si>
  <si>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</si>
  <si>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</si>
  <si>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</si>
  <si>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</si>
  <si>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</si>
  <si>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</si>
  <si>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</si>
  <si>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</si>
  <si>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</si>
  <si>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</si>
  <si>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</si>
  <si>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</si>
  <si>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</si>
  <si>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</si>
  <si>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</si>
  <si>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</si>
  <si>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</si>
  <si>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</si>
  <si>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</si>
  <si>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</si>
  <si>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</si>
  <si>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</si>
  <si>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</si>
  <si>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</si>
  <si>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</si>
  <si>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</si>
  <si>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</si>
  <si>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</si>
  <si>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</si>
  <si>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</si>
  <si>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</si>
  <si>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</si>
  <si>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</si>
  <si>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</si>
  <si>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</si>
  <si>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</si>
  <si>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</si>
  <si>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</si>
  <si>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</si>
  <si>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</si>
  <si>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</si>
  <si>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</si>
  <si>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</si>
  <si>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</si>
  <si>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</si>
  <si>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</si>
  <si>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</si>
  <si>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</si>
  <si>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</si>
  <si>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</si>
  <si>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</si>
  <si>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</si>
  <si>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</si>
  <si>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</si>
  <si>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</si>
  <si>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</si>
  <si>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</si>
  <si>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</si>
  <si>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</si>
  <si>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</si>
  <si>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</si>
  <si>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</si>
  <si>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</si>
  <si>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</si>
  <si>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</si>
  <si>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</si>
  <si>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</si>
  <si>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</si>
  <si>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</si>
  <si>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</si>
  <si>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</si>
  <si>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</si>
  <si>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</si>
  <si>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</si>
  <si>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</si>
  <si>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</si>
  <si>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</si>
  <si>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</si>
  <si>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</si>
  <si>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</si>
  <si>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</si>
  <si>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</si>
  <si>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</si>
  <si>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</si>
  <si>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</si>
  <si>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</si>
  <si>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</si>
  <si>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</si>
  <si>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</si>
  <si>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</si>
  <si>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</si>
  <si>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</si>
  <si>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</si>
  <si>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</si>
  <si>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</si>
  <si>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</si>
  <si>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</si>
  <si>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</si>
  <si>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</si>
  <si>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</si>
  <si>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</si>
  <si>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</si>
  <si>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</si>
  <si>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</si>
  <si>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</si>
  <si>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</si>
  <si>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</si>
  <si>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</si>
  <si>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</si>
  <si>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</si>
  <si>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</si>
  <si>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</si>
  <si>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</si>
  <si>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</si>
  <si>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</si>
  <si>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</si>
  <si>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</si>
  <si>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</si>
  <si>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</si>
  <si>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</si>
  <si>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</si>
  <si>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</si>
  <si>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</si>
  <si>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</si>
  <si>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</si>
  <si>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</si>
  <si>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</si>
  <si>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</si>
  <si>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</si>
  <si>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</si>
  <si>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</si>
  <si>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</si>
  <si>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</si>
  <si>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</si>
  <si>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</si>
  <si>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</si>
  <si>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</si>
  <si>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</si>
  <si>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</si>
  <si>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</si>
  <si>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</si>
  <si>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</si>
  <si>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</si>
  <si>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</si>
  <si>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</si>
  <si>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</si>
  <si>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</si>
  <si>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</si>
  <si>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</si>
  <si>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</si>
  <si>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</si>
  <si>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</si>
  <si>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</si>
  <si>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</si>
  <si>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</si>
  <si>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</si>
  <si>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</si>
  <si>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</si>
  <si>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</si>
  <si>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</si>
  <si>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</si>
  <si>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</si>
  <si>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</si>
  <si>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</si>
  <si>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</si>
  <si>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</si>
  <si>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</si>
  <si>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</si>
  <si>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</si>
  <si>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</si>
  <si>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</si>
  <si>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</si>
  <si>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</si>
  <si>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</si>
  <si>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</si>
  <si>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</si>
  <si>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</si>
  <si>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</si>
  <si>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</si>
  <si>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</si>
  <si>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</si>
  <si>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</si>
  <si>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</si>
  <si>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</si>
  <si>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</si>
  <si>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</si>
  <si>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</si>
  <si>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</si>
  <si>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</si>
  <si>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</si>
  <si>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</si>
  <si>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</si>
  <si>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</si>
  <si>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</si>
  <si>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</si>
  <si>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</si>
  <si>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</si>
  <si>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</si>
  <si>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</si>
  <si>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</si>
  <si>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</si>
  <si>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</si>
  <si>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</si>
  <si>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</si>
  <si>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</si>
  <si>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</si>
  <si>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</si>
  <si>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</si>
  <si>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</si>
  <si>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</si>
  <si>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</si>
  <si>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</si>
  <si>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</si>
  <si>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</si>
  <si>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</si>
  <si>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</si>
  <si>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</si>
  <si>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</si>
  <si>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</si>
  <si>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</si>
  <si>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</si>
  <si>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</si>
  <si>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</si>
  <si>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</si>
  <si>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</si>
  <si>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</si>
  <si>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</si>
  <si>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</si>
  <si>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</si>
  <si>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</si>
  <si>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</si>
  <si>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</si>
  <si>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</si>
  <si>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</si>
  <si>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</si>
  <si>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</si>
  <si>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</si>
  <si>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</si>
  <si>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</si>
  <si>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</si>
  <si>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</si>
  <si>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</si>
  <si>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</si>
  <si>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</si>
  <si>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</si>
  <si>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</si>
  <si>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</si>
  <si>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</si>
  <si>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</si>
  <si>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</si>
  <si>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</si>
  <si>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</si>
  <si>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</si>
  <si>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</si>
  <si>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</si>
  <si>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</si>
  <si>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</si>
  <si>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</si>
  <si>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</si>
  <si>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</si>
  <si>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</si>
  <si>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</si>
  <si>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</si>
  <si>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</si>
  <si>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</si>
  <si>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</si>
  <si>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</si>
  <si>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</si>
  <si>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</si>
  <si>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</si>
  <si>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</si>
  <si>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</si>
  <si>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</si>
  <si>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</si>
  <si>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</si>
  <si>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</si>
  <si>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</si>
  <si>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</si>
  <si>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</si>
  <si>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</si>
  <si>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</si>
  <si>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</si>
  <si>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</si>
  <si>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</si>
  <si>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</si>
  <si>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</si>
  <si>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</si>
  <si>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</si>
  <si>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</si>
  <si>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</si>
  <si>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</si>
  <si>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</si>
  <si>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</si>
  <si>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</si>
  <si>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</si>
  <si>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</si>
  <si>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</si>
  <si>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</si>
  <si>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</si>
  <si>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</si>
  <si>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</si>
  <si>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</si>
  <si>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</si>
  <si>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</si>
  <si>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</si>
  <si>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</si>
  <si>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</si>
  <si>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</si>
  <si>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</si>
  <si>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</si>
  <si>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</si>
  <si>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</si>
  <si>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</si>
  <si>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</si>
  <si>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</si>
  <si>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</si>
  <si>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</si>
  <si>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</si>
  <si>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</si>
  <si>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</si>
  <si>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</si>
  <si>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</si>
  <si>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</si>
  <si>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</si>
  <si>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</si>
  <si>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</si>
  <si>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</si>
  <si>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</si>
  <si>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</si>
  <si>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</si>
  <si>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</si>
  <si>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</si>
  <si>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</si>
  <si>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</si>
  <si>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</si>
  <si>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</si>
  <si>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</si>
  <si>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</si>
  <si>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</si>
  <si>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</si>
  <si>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</si>
  <si>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</si>
  <si>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</si>
  <si>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</si>
  <si>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</si>
  <si>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</si>
  <si>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</si>
  <si>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</si>
  <si>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</si>
  <si>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</si>
  <si>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</si>
  <si>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</si>
  <si>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</si>
  <si>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</si>
  <si>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</si>
  <si>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</si>
  <si>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</si>
  <si>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</si>
  <si>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</si>
  <si>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</si>
  <si>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</si>
  <si>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</si>
  <si>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</si>
  <si>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</si>
  <si>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</si>
  <si>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</si>
  <si>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</si>
  <si>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</si>
  <si>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</si>
  <si>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</si>
  <si>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</si>
  <si>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</si>
  <si>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</si>
  <si>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</si>
  <si>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</si>
  <si>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</si>
  <si>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</si>
  <si>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</si>
  <si>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</si>
  <si>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</si>
  <si>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</si>
  <si>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</si>
  <si>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</si>
  <si>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</si>
  <si>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</si>
  <si>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</si>
  <si>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</si>
  <si>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</si>
  <si>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</si>
  <si>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</si>
  <si>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</si>
  <si>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</si>
  <si>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</si>
  <si>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</si>
  <si>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</si>
  <si>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</si>
  <si>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</si>
  <si>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</si>
  <si>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</si>
  <si>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</si>
  <si>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</si>
  <si>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</si>
  <si>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</si>
  <si>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</si>
  <si>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</si>
  <si>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</si>
  <si>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</si>
  <si>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</si>
  <si>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</si>
  <si>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</si>
  <si>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</si>
  <si>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</si>
  <si>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</si>
  <si>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</si>
  <si>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</si>
  <si>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</si>
  <si>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</si>
  <si>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</si>
  <si>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</si>
  <si>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</si>
  <si>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</si>
  <si>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</si>
  <si>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</si>
  <si>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</si>
  <si>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</si>
  <si>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</si>
  <si>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</si>
  <si>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</si>
  <si>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</si>
  <si>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</si>
  <si>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</si>
  <si>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</si>
  <si>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</si>
  <si>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</si>
  <si>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</si>
  <si>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</si>
  <si>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</si>
  <si>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</si>
  <si>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</si>
  <si>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</si>
  <si>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</si>
  <si>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</si>
  <si>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</si>
  <si>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</si>
  <si>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</si>
  <si>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</si>
  <si>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</si>
  <si>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</si>
  <si>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</si>
  <si>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</si>
  <si>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</si>
  <si>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</si>
  <si>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</si>
  <si>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</si>
  <si>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</si>
  <si>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</si>
  <si>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</si>
  <si>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</si>
  <si>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</si>
  <si>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</si>
  <si>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</si>
  <si>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</si>
  <si>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</si>
  <si>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</si>
  <si>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</si>
  <si>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</si>
  <si>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</si>
  <si>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</si>
  <si>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</si>
  <si>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</si>
  <si>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</si>
  <si>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</si>
  <si>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</si>
  <si>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</si>
  <si>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</si>
  <si>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</si>
  <si>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</si>
  <si>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</si>
  <si>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</si>
  <si>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</si>
  <si>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</si>
  <si>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</si>
  <si>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</si>
  <si>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</si>
  <si>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</si>
  <si>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</si>
  <si>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</si>
  <si>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</si>
  <si>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</si>
  <si>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</si>
  <si>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</si>
  <si>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</si>
  <si>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</si>
  <si>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</si>
  <si>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</si>
  <si>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</si>
  <si>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</si>
  <si>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</si>
  <si>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</si>
  <si>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</si>
  <si>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</si>
  <si>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</si>
  <si>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</si>
  <si>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</si>
  <si>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</si>
  <si>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</si>
  <si>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</si>
  <si>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</si>
  <si>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</si>
  <si>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</si>
  <si>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</si>
  <si>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</si>
  <si>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</si>
  <si>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</si>
  <si>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</si>
  <si>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</si>
  <si>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</si>
  <si>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</si>
  <si>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</si>
  <si>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</si>
  <si>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</si>
  <si>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</si>
  <si>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</si>
  <si>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</si>
  <si>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</si>
  <si>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</si>
  <si>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</si>
  <si>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</si>
  <si>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</si>
  <si>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</si>
  <si>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</si>
  <si>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</si>
  <si>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</si>
  <si>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</si>
  <si>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</si>
  <si>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</si>
  <si>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</si>
  <si>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</si>
  <si>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</si>
  <si>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</si>
  <si>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</si>
  <si>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</si>
  <si>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</si>
  <si>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</si>
  <si>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</si>
  <si>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</si>
  <si>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</si>
  <si>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</si>
  <si>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</si>
  <si>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</si>
  <si>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</si>
  <si>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</si>
  <si>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</si>
  <si>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</si>
  <si>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</si>
  <si>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</si>
  <si>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</si>
  <si>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</si>
  <si>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</si>
  <si>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</si>
  <si>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</si>
  <si>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</si>
  <si>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</si>
  <si>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</si>
  <si>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</si>
  <si>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</si>
  <si>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</si>
  <si>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</si>
  <si>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</si>
  <si>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</si>
  <si>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</si>
  <si>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</si>
  <si>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</si>
  <si>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</si>
  <si>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</si>
  <si>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</si>
  <si>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</si>
  <si>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</si>
  <si>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</si>
  <si>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</si>
  <si>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</si>
  <si>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</si>
  <si>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</si>
  <si>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</si>
  <si>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</si>
  <si>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</si>
  <si>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</si>
  <si>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</si>
  <si>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</si>
  <si>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</si>
  <si>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</si>
  <si>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</si>
  <si>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</si>
  <si>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</si>
  <si>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</si>
  <si>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</si>
  <si>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</si>
  <si>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</si>
  <si>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</si>
  <si>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</si>
  <si>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</si>
  <si>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</si>
  <si>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</si>
  <si>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</si>
  <si>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</si>
  <si>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</si>
  <si>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</si>
  <si>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</si>
  <si>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</si>
  <si>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</si>
  <si>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</si>
  <si>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</si>
  <si>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</si>
  <si>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</si>
  <si>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</si>
  <si>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</si>
  <si>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</si>
  <si>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</si>
  <si>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</si>
  <si>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</si>
  <si>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</si>
  <si>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</si>
  <si>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</si>
  <si>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</si>
  <si>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</si>
  <si>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</si>
  <si>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</si>
  <si>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</si>
  <si>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</si>
  <si>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</si>
  <si>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</si>
  <si>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</si>
  <si>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</si>
  <si>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</si>
  <si>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</si>
  <si>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</si>
  <si>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</si>
  <si>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</si>
  <si>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</si>
  <si>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</si>
  <si>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</si>
  <si>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</si>
  <si>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</si>
  <si>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</si>
  <si>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</si>
  <si>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</si>
  <si>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</si>
  <si>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</si>
  <si>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</si>
  <si>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</si>
  <si>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</si>
  <si>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</si>
  <si>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</si>
  <si>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</si>
  <si>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</si>
  <si>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</si>
  <si>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</si>
  <si>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</si>
  <si>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</si>
  <si>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</si>
  <si>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</si>
  <si>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</si>
  <si>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</si>
  <si>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</si>
  <si>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</si>
  <si>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</si>
  <si>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</si>
  <si>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</si>
  <si>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</si>
  <si>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</si>
  <si>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</si>
  <si>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</si>
  <si>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</si>
  <si>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</si>
  <si>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</si>
  <si>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</si>
  <si>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</si>
  <si>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</si>
  <si>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</si>
  <si>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</si>
  <si>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</si>
  <si>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</si>
  <si>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</si>
  <si>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</si>
  <si>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</si>
  <si>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</si>
  <si>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</si>
  <si>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</si>
  <si>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</si>
  <si>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</si>
  <si>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</si>
  <si>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</si>
  <si>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</si>
  <si>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</si>
  <si>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</si>
  <si>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</si>
  <si>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</si>
  <si>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</si>
  <si>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</si>
  <si>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</si>
  <si>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</si>
  <si>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</si>
  <si>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</si>
  <si>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</si>
  <si>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</si>
  <si>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</si>
  <si>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</si>
  <si>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</si>
  <si>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</si>
  <si>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</si>
  <si>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</si>
  <si>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</si>
  <si>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</si>
  <si>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</si>
  <si>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</si>
  <si>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</si>
  <si>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</si>
  <si>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</si>
  <si>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</si>
  <si>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</si>
  <si>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</si>
  <si>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</si>
  <si>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</si>
  <si>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</si>
  <si>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</si>
  <si>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</si>
  <si>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</si>
  <si>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</si>
  <si>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</si>
  <si>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</si>
  <si>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</si>
  <si>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</si>
  <si>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</si>
  <si>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</si>
  <si>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</si>
  <si>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</si>
  <si>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</si>
  <si>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</si>
  <si>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</si>
  <si>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</si>
  <si>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</si>
  <si>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</si>
  <si>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</si>
  <si>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</si>
  <si>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</si>
  <si>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</si>
  <si>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</si>
  <si>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</si>
  <si>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</si>
  <si>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</si>
  <si>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</si>
  <si>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</si>
  <si>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</si>
  <si>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</si>
  <si>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</si>
  <si>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</si>
  <si>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</si>
  <si>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</si>
  <si>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</si>
  <si>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</si>
  <si>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</si>
  <si>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</si>
  <si>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</si>
  <si>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</si>
  <si>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</si>
  <si>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</si>
  <si>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</si>
  <si>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</si>
  <si>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</si>
  <si>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</si>
  <si>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</si>
  <si>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</si>
  <si>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</si>
  <si>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</si>
  <si>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</si>
  <si>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</si>
  <si>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</si>
  <si>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</si>
  <si>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</si>
  <si>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</si>
  <si>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</si>
  <si>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</si>
  <si>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</si>
  <si>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</si>
  <si>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</si>
  <si>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</si>
  <si>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</si>
  <si>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</si>
  <si>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</si>
  <si>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</si>
  <si>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</si>
  <si>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</si>
  <si>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</si>
  <si>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</si>
  <si>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</si>
  <si>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</si>
  <si>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</si>
  <si>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</si>
  <si>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</si>
  <si>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</si>
  <si>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</si>
  <si>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</si>
  <si>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</si>
  <si>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</si>
  <si>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</si>
  <si>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</si>
  <si>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</si>
  <si>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</si>
  <si>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</si>
  <si>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</si>
  <si>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</si>
  <si>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</si>
  <si>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</si>
  <si>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</si>
  <si>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</si>
  <si>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</si>
  <si>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</si>
  <si>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</si>
  <si>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</si>
  <si>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</si>
  <si>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</si>
  <si>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</si>
  <si>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</si>
  <si>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</si>
  <si>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</si>
  <si>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</si>
  <si>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</si>
  <si>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</si>
  <si>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</si>
  <si>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</si>
  <si>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</si>
  <si>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</si>
  <si>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</si>
  <si>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</si>
  <si>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</si>
  <si>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</si>
  <si>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</si>
  <si>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</si>
  <si>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</si>
  <si>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</si>
  <si>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</si>
  <si>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</si>
  <si>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</si>
  <si>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</si>
  <si>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</si>
  <si>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</si>
  <si>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</si>
  <si>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</si>
  <si>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</si>
  <si>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</si>
  <si>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</si>
  <si>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</si>
  <si>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</si>
  <si>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</si>
  <si>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</si>
  <si>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</si>
  <si>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</si>
  <si>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</si>
  <si>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</si>
  <si>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</si>
  <si>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</si>
  <si>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</si>
  <si>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</si>
  <si>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</si>
  <si>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</si>
  <si>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</si>
  <si>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</si>
  <si>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</si>
  <si>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</si>
  <si>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</si>
  <si>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</si>
  <si>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</si>
  <si>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</si>
  <si>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</si>
  <si>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</si>
  <si>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</si>
  <si>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</si>
  <si>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</si>
  <si>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</si>
  <si>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</si>
  <si>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</si>
  <si>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</si>
  <si>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</si>
  <si>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</si>
  <si>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</si>
  <si>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</si>
  <si>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</si>
  <si>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</si>
  <si>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</si>
  <si>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</si>
  <si>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</si>
  <si>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</si>
  <si>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</si>
  <si>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</si>
  <si>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</si>
  <si>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</si>
  <si>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</si>
  <si>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</si>
  <si>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</si>
  <si>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</si>
  <si>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</si>
  <si>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</si>
  <si>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</si>
  <si>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</si>
  <si>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</si>
  <si>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</si>
  <si>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</si>
  <si>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</si>
  <si>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</si>
  <si>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</si>
  <si>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</si>
  <si>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</si>
  <si>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</si>
  <si>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</si>
  <si>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</si>
  <si>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</si>
  <si>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</si>
  <si>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</si>
  <si>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</si>
  <si>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</si>
  <si>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</si>
  <si>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</si>
  <si>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</si>
  <si>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</si>
  <si>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</si>
  <si>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</si>
  <si>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</si>
  <si>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</si>
  <si>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</si>
  <si>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</si>
  <si>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</si>
  <si>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</si>
  <si>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</si>
  <si>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</si>
  <si>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</si>
  <si>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</si>
  <si>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</si>
  <si>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</si>
  <si>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</si>
  <si>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</si>
  <si>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</si>
  <si>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</si>
  <si>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</si>
  <si>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</si>
  <si>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</si>
  <si>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</si>
  <si>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</si>
  <si>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</si>
  <si>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</si>
  <si>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</si>
  <si>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</si>
  <si>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</si>
  <si>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</si>
  <si>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</si>
  <si>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</si>
  <si>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</si>
  <si>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</si>
  <si>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</si>
  <si>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</si>
  <si>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</si>
  <si>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</si>
  <si>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</si>
  <si>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</si>
  <si>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</si>
  <si>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</si>
  <si>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</si>
  <si>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</si>
  <si>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</si>
  <si>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</si>
  <si>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</si>
  <si>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</si>
  <si>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</si>
  <si>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</si>
  <si>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</si>
  <si>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</si>
  <si>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</si>
  <si>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</si>
  <si>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</si>
  <si>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</si>
  <si>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</si>
  <si>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</si>
  <si>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</si>
  <si>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</si>
  <si>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</si>
  <si>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</si>
  <si>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</si>
  <si>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</si>
  <si>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</si>
  <si>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</si>
  <si>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</si>
  <si>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</si>
  <si>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</si>
  <si>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</si>
  <si>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</si>
  <si>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</si>
  <si>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</si>
  <si>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</si>
  <si>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</si>
  <si>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</si>
  <si>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</si>
  <si>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</si>
  <si>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</si>
  <si>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</si>
  <si>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</si>
  <si>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</si>
  <si>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</si>
  <si>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</si>
  <si>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</si>
  <si>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</si>
  <si>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</si>
  <si>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</si>
  <si>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</si>
  <si>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</si>
  <si>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</si>
  <si>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</si>
  <si>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</si>
  <si>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</si>
  <si>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</si>
  <si>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</si>
  <si>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</si>
  <si>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</si>
  <si>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</si>
  <si>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</si>
  <si>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</si>
  <si>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</si>
  <si>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</si>
  <si>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</si>
  <si>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</si>
  <si>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</si>
  <si>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</si>
  <si>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</si>
  <si>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</si>
  <si>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</si>
  <si>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</si>
  <si>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</si>
  <si>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</si>
  <si>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</si>
  <si>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</si>
  <si>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</si>
  <si>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</si>
  <si>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</si>
  <si>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</si>
  <si>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</si>
  <si>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</si>
  <si>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</si>
  <si>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</si>
  <si>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</si>
  <si>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</si>
  <si>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</si>
  <si>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</si>
  <si>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</si>
  <si>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</si>
  <si>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</si>
  <si>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</si>
  <si>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</si>
  <si>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</si>
  <si>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</si>
  <si>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</si>
  <si>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</si>
  <si>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</si>
  <si>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</si>
  <si>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</si>
  <si>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</si>
  <si>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</si>
  <si>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</si>
  <si>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</si>
  <si>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</si>
  <si>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</si>
  <si>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</si>
  <si>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</si>
  <si>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</si>
  <si>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</si>
  <si>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</si>
  <si>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</si>
  <si>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</si>
  <si>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</si>
  <si>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</si>
  <si>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</si>
  <si>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</si>
  <si>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</si>
  <si>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</si>
  <si>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</si>
  <si>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</si>
  <si>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</si>
  <si>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</si>
  <si>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</si>
  <si>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</si>
  <si>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</si>
  <si>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</si>
  <si>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</si>
  <si>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</si>
  <si>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</si>
  <si>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</si>
  <si>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</si>
  <si>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</si>
  <si>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</si>
  <si>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</si>
  <si>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</si>
  <si>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</si>
  <si>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</si>
  <si>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</si>
  <si>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</si>
  <si>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</si>
  <si>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</si>
  <si>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</si>
  <si>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</si>
  <si>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</si>
  <si>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</si>
  <si>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</si>
  <si>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</si>
  <si>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</si>
  <si>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</si>
  <si>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</si>
  <si>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</si>
  <si>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</si>
  <si>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</si>
  <si>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</si>
  <si>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</si>
  <si>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</si>
  <si>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</si>
  <si>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</si>
  <si>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</si>
  <si>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</si>
  <si>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</si>
  <si>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</si>
  <si>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</si>
  <si>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</si>
  <si>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</si>
  <si>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</si>
  <si>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</si>
  <si>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</si>
  <si>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</si>
  <si>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</si>
  <si>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</si>
  <si>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</si>
  <si>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</si>
  <si>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</si>
  <si>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</si>
  <si>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</si>
  <si>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</si>
  <si>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</si>
  <si>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</si>
  <si>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</si>
  <si>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</si>
  <si>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</si>
  <si>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</si>
  <si>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</si>
  <si>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</si>
  <si>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</si>
  <si>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</si>
  <si>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</si>
  <si>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</si>
  <si>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</si>
  <si>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</si>
  <si>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</si>
  <si>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</si>
  <si>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</si>
  <si>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</si>
  <si>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</si>
  <si>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</si>
  <si>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</si>
  <si>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</si>
  <si>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</si>
  <si>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</si>
  <si>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</si>
  <si>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</si>
  <si>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</si>
  <si>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</si>
  <si>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</si>
  <si>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</si>
  <si>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</si>
  <si>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</si>
  <si>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</si>
  <si>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</si>
  <si>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</si>
  <si>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</si>
  <si>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</si>
  <si>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</si>
  <si>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</si>
  <si>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</si>
  <si>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</si>
  <si>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</si>
  <si>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</si>
  <si>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</si>
  <si>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</si>
  <si>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</si>
  <si>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</si>
  <si>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</si>
  <si>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</si>
  <si>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</si>
  <si>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</si>
  <si>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</si>
  <si>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</si>
  <si>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</si>
  <si>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</si>
  <si>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</si>
  <si>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</si>
  <si>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</si>
  <si>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</si>
  <si>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</si>
  <si>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</si>
  <si>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</si>
  <si>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</si>
  <si>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</si>
  <si>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</si>
  <si>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</si>
  <si>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</si>
  <si>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</si>
  <si>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</si>
  <si>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</si>
  <si>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</si>
  <si>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</si>
  <si>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</si>
  <si>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</si>
  <si>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</si>
  <si>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</si>
  <si>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</si>
  <si>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</si>
  <si>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</si>
  <si>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</si>
  <si>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</si>
  <si>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</si>
  <si>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</si>
  <si>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</si>
  <si>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</si>
  <si>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</si>
  <si>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</si>
  <si>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</si>
  <si>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</si>
  <si>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</si>
  <si>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</si>
  <si>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</si>
  <si>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</si>
  <si>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</si>
  <si>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</si>
  <si>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</si>
  <si>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</si>
  <si>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</si>
  <si>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</si>
  <si>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</si>
  <si>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</si>
  <si>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</si>
  <si>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</si>
  <si>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</si>
  <si>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</si>
  <si>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</si>
  <si>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</si>
  <si>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</si>
  <si>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</si>
  <si>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</si>
  <si>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</si>
  <si>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</si>
  <si>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</si>
  <si>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</si>
  <si>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</si>
  <si>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</si>
  <si>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</si>
  <si>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</si>
  <si>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</si>
  <si>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</si>
  <si>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</si>
  <si>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</si>
  <si>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</si>
  <si>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</si>
  <si>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</si>
  <si>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</si>
  <si>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</si>
  <si>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</si>
  <si>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</si>
  <si>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</si>
  <si>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</si>
  <si>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</si>
  <si>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</si>
  <si>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</si>
  <si>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</si>
  <si>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</si>
  <si>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</si>
  <si>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</si>
  <si>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</si>
  <si>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</si>
  <si>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</si>
  <si>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</si>
  <si>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</si>
  <si>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</si>
  <si>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</si>
  <si>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</si>
  <si>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</si>
  <si>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</si>
  <si>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</si>
  <si>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</si>
  <si>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</si>
  <si>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</si>
  <si>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</si>
  <si>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</si>
  <si>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</si>
  <si>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</si>
  <si>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</si>
  <si>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</si>
  <si>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</si>
  <si>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</si>
  <si>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</si>
  <si>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</si>
  <si>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</si>
  <si>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</si>
  <si>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</si>
  <si>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</si>
  <si>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</si>
  <si>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</si>
  <si>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</si>
  <si>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</si>
  <si>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</si>
  <si>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</si>
  <si>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</si>
  <si>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</si>
  <si>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</si>
  <si>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</si>
  <si>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</si>
  <si>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</si>
  <si>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</si>
  <si>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</si>
  <si>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</si>
  <si>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</si>
  <si>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</si>
  <si>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</si>
  <si>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</si>
  <si>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</si>
  <si>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</si>
  <si>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</si>
  <si>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</si>
  <si>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</si>
  <si>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</si>
  <si>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</si>
  <si>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</si>
  <si>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</si>
  <si>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</si>
  <si>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</si>
  <si>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</si>
  <si>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</si>
  <si>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</si>
  <si>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</si>
  <si>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</si>
  <si>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</si>
  <si>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</si>
  <si>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</si>
  <si>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</si>
  <si>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</si>
  <si>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</si>
  <si>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</si>
  <si>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</si>
  <si>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</si>
  <si>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</si>
  <si>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</si>
  <si>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</si>
  <si>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</si>
  <si>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</si>
  <si>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</si>
  <si>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</si>
  <si>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</si>
  <si>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</si>
  <si>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</si>
  <si>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</si>
  <si>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</si>
  <si>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</si>
  <si>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</si>
  <si>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</si>
  <si>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</si>
  <si>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</si>
  <si>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</si>
  <si>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</si>
  <si>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</si>
  <si>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</si>
  <si>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</si>
  <si>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</si>
  <si>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</si>
  <si>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</si>
  <si>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</si>
  <si>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</si>
  <si>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</si>
  <si>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</si>
  <si>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</si>
  <si>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</si>
  <si>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</si>
  <si>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</si>
  <si>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</si>
  <si>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</si>
  <si>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</si>
  <si>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</si>
  <si>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</si>
  <si>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</si>
  <si>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</si>
  <si>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</si>
  <si>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</si>
  <si>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</si>
  <si>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</si>
  <si>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</si>
  <si>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</si>
  <si>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</si>
  <si>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</si>
  <si>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</si>
  <si>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</si>
  <si>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</si>
  <si>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</si>
  <si>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</si>
  <si>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</si>
  <si>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</si>
  <si>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</si>
  <si>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</si>
  <si>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</si>
  <si>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</si>
  <si>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</si>
  <si>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</si>
  <si>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</si>
  <si>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</si>
  <si>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</si>
  <si>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</si>
  <si>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</si>
  <si>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</si>
  <si>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</si>
  <si>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</si>
  <si>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</si>
  <si>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</si>
  <si>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</si>
  <si>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</si>
  <si>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</si>
  <si>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</si>
  <si>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</si>
  <si>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</si>
  <si>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</si>
  <si>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</si>
  <si>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</si>
  <si>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</si>
  <si>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</si>
  <si>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</si>
  <si>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</si>
  <si>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</si>
  <si>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</si>
  <si>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</si>
  <si>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</si>
  <si>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</si>
  <si>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</si>
  <si>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</si>
  <si>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</si>
  <si>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</si>
  <si>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</si>
  <si>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</si>
  <si>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</si>
  <si>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</si>
  <si>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</si>
  <si>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</si>
  <si>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</si>
  <si>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</si>
  <si>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</si>
  <si>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</si>
  <si>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</si>
  <si>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</si>
  <si>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</si>
  <si>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</si>
  <si>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</si>
  <si>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</si>
  <si>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</si>
  <si>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</si>
  <si>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</si>
  <si>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</si>
  <si>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</si>
  <si>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</si>
  <si>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</si>
  <si>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</si>
  <si>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</si>
  <si>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</si>
  <si>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</si>
  <si>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</si>
  <si>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</si>
  <si>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</si>
  <si>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</si>
  <si>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</si>
  <si>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</si>
  <si>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</si>
  <si>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</si>
  <si>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</si>
  <si>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</si>
  <si>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</si>
  <si>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</si>
  <si>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</si>
  <si>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</si>
  <si>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</si>
  <si>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</si>
  <si>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</si>
  <si>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</si>
  <si>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</si>
  <si>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</si>
  <si>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</si>
  <si>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</si>
  <si>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</si>
  <si>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</si>
  <si>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</si>
  <si>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</si>
  <si>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</si>
  <si>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</si>
  <si>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</si>
  <si>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</si>
  <si>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</si>
  <si>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</si>
  <si>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</si>
  <si>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</si>
  <si>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</si>
  <si>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</si>
  <si>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</si>
  <si>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</si>
  <si>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</si>
  <si>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</si>
  <si>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</si>
  <si>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</si>
  <si>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</si>
  <si>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</si>
  <si>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</si>
  <si>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</si>
  <si>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</si>
  <si>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</si>
  <si>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</si>
  <si>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</si>
  <si>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</si>
  <si>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</si>
  <si>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</si>
  <si>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</si>
  <si>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</si>
  <si>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</si>
  <si>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</si>
  <si>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</si>
  <si>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</si>
  <si>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</si>
  <si>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</si>
  <si>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</si>
  <si>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</si>
  <si>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</si>
  <si>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</si>
  <si>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</si>
  <si>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</si>
  <si>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</si>
  <si>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</si>
  <si>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</si>
  <si>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</si>
  <si>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</si>
  <si>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</si>
  <si>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</si>
  <si>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</si>
  <si>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</si>
  <si>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</si>
  <si>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</si>
  <si>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</si>
  <si>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</si>
  <si>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</si>
  <si>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</si>
  <si>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</si>
  <si>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</si>
  <si>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</si>
  <si>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</si>
  <si>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</si>
  <si>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</si>
  <si>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</si>
  <si>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</si>
  <si>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</si>
  <si>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</si>
  <si>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</si>
  <si>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</si>
  <si>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</si>
  <si>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</si>
  <si>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</si>
  <si>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</si>
  <si>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</si>
  <si>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</si>
  <si>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</si>
  <si>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</si>
  <si>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</si>
  <si>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</si>
  <si>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</si>
  <si>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</si>
  <si>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</si>
  <si>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</si>
  <si>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</si>
  <si>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</si>
  <si>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</si>
  <si>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</si>
  <si>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</si>
  <si>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</si>
  <si>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</si>
  <si>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</si>
  <si>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</si>
  <si>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</si>
  <si>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</si>
  <si>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</si>
  <si>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</si>
  <si>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</si>
  <si>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</si>
  <si>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</si>
  <si>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</si>
  <si>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</si>
  <si>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</si>
  <si>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</si>
  <si>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</si>
  <si>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</si>
  <si>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</si>
  <si>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</si>
  <si>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</si>
  <si>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</si>
  <si>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</si>
  <si>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</si>
  <si>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</si>
  <si>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</si>
  <si>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</si>
  <si>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</si>
  <si>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</si>
  <si>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</si>
  <si>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</si>
  <si>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</si>
  <si>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</si>
  <si>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</si>
  <si>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</si>
  <si>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</si>
  <si>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</si>
  <si>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</si>
  <si>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</si>
  <si>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</si>
  <si>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</si>
  <si>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</si>
  <si>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</si>
  <si>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</si>
  <si>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</si>
  <si>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</si>
  <si>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</si>
  <si>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</si>
  <si>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</si>
  <si>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</si>
  <si>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</si>
  <si>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</si>
  <si>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</si>
  <si>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</si>
  <si>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</si>
  <si>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</si>
  <si>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</si>
  <si>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</si>
  <si>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</si>
  <si>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</si>
  <si>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</si>
  <si>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</si>
  <si>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</si>
  <si>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</si>
  <si>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</si>
  <si>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</si>
  <si>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</si>
  <si>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</si>
  <si>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</si>
  <si>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</si>
  <si>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</si>
  <si>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</si>
  <si>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</si>
  <si>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</si>
  <si>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</si>
  <si>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</si>
  <si>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</si>
  <si>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</si>
  <si>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</si>
  <si>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</si>
  <si>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</si>
  <si>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</si>
  <si>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</si>
  <si>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</si>
  <si>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</si>
  <si>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</si>
  <si>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</si>
  <si>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</si>
  <si>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</si>
  <si>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</si>
  <si>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</si>
  <si>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</si>
  <si>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</si>
  <si>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</si>
  <si>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</si>
  <si>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</si>
  <si>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</si>
  <si>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</si>
  <si>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</si>
  <si>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</si>
  <si>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</si>
  <si>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</si>
  <si>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</si>
  <si>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</si>
  <si>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</si>
  <si>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</si>
  <si>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</si>
  <si>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</si>
  <si>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</si>
  <si>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</si>
  <si>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</si>
  <si>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</si>
  <si>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</si>
  <si>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</si>
  <si>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</si>
  <si>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</si>
  <si>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</si>
  <si>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</si>
  <si>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</si>
  <si>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</si>
  <si>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</si>
  <si>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</si>
  <si>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</si>
  <si>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</si>
  <si>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</si>
  <si>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</si>
  <si>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</si>
  <si>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</si>
  <si>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</si>
  <si>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</si>
  <si>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</si>
  <si>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</si>
  <si>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</si>
  <si>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</si>
  <si>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</si>
  <si>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</si>
  <si>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</si>
  <si>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</si>
  <si>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</si>
  <si>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</si>
  <si>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</si>
  <si>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</si>
  <si>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</si>
  <si>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</si>
  <si>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</si>
  <si>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</si>
  <si>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</si>
  <si>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</si>
  <si>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</si>
  <si>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</si>
  <si>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</si>
  <si>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</si>
  <si>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</si>
  <si>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</si>
  <si>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</si>
  <si>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</si>
  <si>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</si>
  <si>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</si>
  <si>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</si>
  <si>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</si>
  <si>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</si>
  <si>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</si>
  <si>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</si>
  <si>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</si>
  <si>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</si>
  <si>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</si>
  <si>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</si>
  <si>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</si>
  <si>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</si>
  <si>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</si>
  <si>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</si>
  <si>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</si>
  <si>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</si>
  <si>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</si>
  <si>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</si>
  <si>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</si>
  <si>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</si>
  <si>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</si>
  <si>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</si>
  <si>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</si>
  <si>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</si>
  <si>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</si>
  <si>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</si>
  <si>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</si>
  <si>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</si>
  <si>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</si>
  <si>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</si>
  <si>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</si>
  <si>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</si>
  <si>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</si>
  <si>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</si>
  <si>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</si>
  <si>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</si>
  <si>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</si>
  <si>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</si>
  <si>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</si>
  <si>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</si>
  <si>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</si>
  <si>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</si>
  <si>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</si>
  <si>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</si>
  <si>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</si>
  <si>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</si>
  <si>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</si>
  <si>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</si>
  <si>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</si>
  <si>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</si>
  <si>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</si>
  <si>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</si>
  <si>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</si>
  <si>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</si>
  <si>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</si>
  <si>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</si>
  <si>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</si>
  <si>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</si>
  <si>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</si>
  <si>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</si>
  <si>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</si>
  <si>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</si>
  <si>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</si>
  <si>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</si>
  <si>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</si>
  <si>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</si>
  <si>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</si>
  <si>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</si>
  <si>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</si>
  <si>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</si>
  <si>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</si>
  <si>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</si>
  <si>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</si>
  <si>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</si>
  <si>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</si>
  <si>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</si>
  <si>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</si>
  <si>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</si>
  <si>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</si>
  <si>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</si>
  <si>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</si>
  <si>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</si>
  <si>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</si>
  <si>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</si>
  <si>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</si>
  <si>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</si>
  <si>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</si>
  <si>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</si>
  <si>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</si>
  <si>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</si>
  <si>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</si>
  <si>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</si>
  <si>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</si>
  <si>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</si>
  <si>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</si>
  <si>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</si>
  <si>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</si>
  <si>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</si>
  <si>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</si>
  <si>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</si>
  <si>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</si>
  <si>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</si>
  <si>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</si>
  <si>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</si>
  <si>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</si>
  <si>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</si>
  <si>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</si>
  <si>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</si>
  <si>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</si>
  <si>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</si>
  <si>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</si>
  <si>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</si>
  <si>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</si>
  <si>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</si>
  <si>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</si>
  <si>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</si>
  <si>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</si>
  <si>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</si>
  <si>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</si>
  <si>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</si>
  <si>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</si>
  <si>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</si>
  <si>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</si>
  <si>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</si>
  <si>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</si>
  <si>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</si>
  <si>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</si>
  <si>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</si>
  <si>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</si>
  <si>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</si>
  <si>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</si>
  <si>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</si>
  <si>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</si>
  <si>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</si>
  <si>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</si>
  <si>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</si>
  <si>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</si>
  <si>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</si>
  <si>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</si>
  <si>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</si>
  <si>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</si>
  <si>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</si>
  <si>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</si>
  <si>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</si>
  <si>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</si>
  <si>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</si>
  <si>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</si>
  <si>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</si>
  <si>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</si>
  <si>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</si>
  <si>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</si>
  <si>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</si>
  <si>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</si>
  <si>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</si>
  <si>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</si>
  <si>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</si>
  <si>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</si>
  <si>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</si>
  <si>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</si>
  <si>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</si>
  <si>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</si>
  <si>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</si>
  <si>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</si>
  <si>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</si>
  <si>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</si>
  <si>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</si>
  <si>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</si>
  <si>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</si>
  <si>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</si>
  <si>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</si>
  <si>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</si>
  <si>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</si>
  <si>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</si>
  <si>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</si>
  <si>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</si>
  <si>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</si>
  <si>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</si>
  <si>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</si>
  <si>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</si>
  <si>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</si>
  <si>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</si>
  <si>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</si>
  <si>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</si>
  <si>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</si>
  <si>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</si>
  <si>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</si>
  <si>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</si>
  <si>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</si>
  <si>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</si>
  <si>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</si>
  <si>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</si>
  <si>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</si>
  <si>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</si>
  <si>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</si>
  <si>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</si>
  <si>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</si>
  <si>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</si>
  <si>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</si>
  <si>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</si>
  <si>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</si>
  <si>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</si>
  <si>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</si>
  <si>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</si>
  <si>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</si>
  <si>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</si>
  <si>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</si>
  <si>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</si>
  <si>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</si>
  <si>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</si>
  <si>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</si>
  <si>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</si>
  <si>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</si>
  <si>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</si>
  <si>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</si>
  <si>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</si>
  <si>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</si>
  <si>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</si>
  <si>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</si>
  <si>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</si>
  <si>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</si>
  <si>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</si>
  <si>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</si>
  <si>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</si>
  <si>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</si>
  <si>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</si>
  <si>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</si>
  <si>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</si>
  <si>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</si>
  <si>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</si>
  <si>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</si>
  <si>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</si>
  <si>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</si>
  <si>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</si>
  <si>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</si>
  <si>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</si>
  <si>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</si>
  <si>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</si>
  <si>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</si>
  <si>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</si>
  <si>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</si>
  <si>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</si>
  <si>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</si>
  <si>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</si>
  <si>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</si>
  <si>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</si>
  <si>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</si>
  <si>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</si>
  <si>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</si>
  <si>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</si>
  <si>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</si>
  <si>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</si>
  <si>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</si>
  <si>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</si>
  <si>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</si>
  <si>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</si>
  <si>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</si>
  <si>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</si>
  <si>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</si>
  <si>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</si>
  <si>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</si>
  <si>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</si>
  <si>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</si>
  <si>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</si>
  <si>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</si>
  <si>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</si>
  <si>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</si>
  <si>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</si>
  <si>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</si>
  <si>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</si>
  <si>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</si>
  <si>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</si>
  <si>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</si>
  <si>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</si>
  <si>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</si>
  <si>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</si>
  <si>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</si>
  <si>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</si>
  <si>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</si>
  <si>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</si>
  <si>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</si>
  <si>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</si>
  <si>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</si>
  <si>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</si>
  <si>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</si>
  <si>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</si>
  <si>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</si>
  <si>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</si>
  <si>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</si>
  <si>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</si>
  <si>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</si>
  <si>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</si>
  <si>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</si>
  <si>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</si>
  <si>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</si>
  <si>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</si>
  <si>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</si>
  <si>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</si>
  <si>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</si>
  <si>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</si>
  <si>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</si>
  <si>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</si>
  <si>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</si>
  <si>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</si>
  <si>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</si>
  <si>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</si>
  <si>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</si>
  <si>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</si>
  <si>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</si>
  <si>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</si>
  <si>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</si>
  <si>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</si>
  <si>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</si>
  <si>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</si>
  <si>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</si>
  <si>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</si>
  <si>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</si>
  <si>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</si>
  <si>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</si>
  <si>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</si>
  <si>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</si>
  <si>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</si>
  <si>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</si>
  <si>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</si>
  <si>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</si>
  <si>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</si>
  <si>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</si>
  <si>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</si>
  <si>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</si>
  <si>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</si>
  <si>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</si>
  <si>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</si>
  <si>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</si>
  <si>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</si>
  <si>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</si>
  <si>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</si>
  <si>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</si>
  <si>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</si>
  <si>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</si>
  <si>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</si>
  <si>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</si>
  <si>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</si>
  <si>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</si>
  <si>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</si>
  <si>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</si>
  <si>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</si>
  <si>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</si>
  <si>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</si>
  <si>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</si>
  <si>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</si>
  <si>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</si>
  <si>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</si>
  <si>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</si>
  <si>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</si>
  <si>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</si>
  <si>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</si>
  <si>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</si>
  <si>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</si>
  <si>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</si>
  <si>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</si>
  <si>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</si>
  <si>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</si>
  <si>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</si>
  <si>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</si>
  <si>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</si>
  <si>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</si>
  <si>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</si>
  <si>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</si>
  <si>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</si>
  <si>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</si>
  <si>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</si>
  <si>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</si>
  <si>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</si>
  <si>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</si>
  <si>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</si>
  <si>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</si>
  <si>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</si>
  <si>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</si>
  <si>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</si>
  <si>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</si>
  <si>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</si>
  <si>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</si>
  <si>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</si>
  <si>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</si>
  <si>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</si>
  <si>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</si>
  <si>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</si>
  <si>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</si>
  <si>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</si>
  <si>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</si>
  <si>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</si>
  <si>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</si>
  <si>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</si>
  <si>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</si>
  <si>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</si>
  <si>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</si>
  <si>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</si>
  <si>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</si>
  <si>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</si>
  <si>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</si>
  <si>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</si>
  <si>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</si>
  <si>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</si>
  <si>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</si>
  <si>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</si>
  <si>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</si>
  <si>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</si>
  <si>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</si>
  <si>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</si>
  <si>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</si>
  <si>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</si>
  <si>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</si>
  <si>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</si>
  <si>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</si>
  <si>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</si>
  <si>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</si>
  <si>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</si>
  <si>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</si>
  <si>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</si>
  <si>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</si>
  <si>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</si>
  <si>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</si>
  <si>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</si>
  <si>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</si>
  <si>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</si>
  <si>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</si>
  <si>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</si>
  <si>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</si>
  <si>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</si>
  <si>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</si>
  <si>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</si>
  <si>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</si>
  <si>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</si>
  <si>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</si>
  <si>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</si>
  <si>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</si>
  <si>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</si>
  <si>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</si>
  <si>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</si>
  <si>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</si>
  <si>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</si>
  <si>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</si>
  <si>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</si>
  <si>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</si>
  <si>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</si>
  <si>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</si>
  <si>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</si>
  <si>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</si>
  <si>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</si>
  <si>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</si>
  <si>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</si>
  <si>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</si>
  <si>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</si>
  <si>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</si>
  <si>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</si>
  <si>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</si>
  <si>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</si>
  <si>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</si>
  <si>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</si>
  <si>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</si>
  <si>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</si>
  <si>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</si>
  <si>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</si>
  <si>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</si>
  <si>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</si>
  <si>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</si>
  <si>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</si>
  <si>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</si>
  <si>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</si>
  <si>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</si>
  <si>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</si>
  <si>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</si>
  <si>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</si>
  <si>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</si>
  <si>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</si>
  <si>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</si>
  <si>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</si>
  <si>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</si>
  <si>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</si>
  <si>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</si>
  <si>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</si>
  <si>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</si>
  <si>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</si>
  <si>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</si>
  <si>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</si>
  <si>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</si>
  <si>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</si>
  <si>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</si>
  <si>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</si>
  <si>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</si>
  <si>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</si>
  <si>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</si>
  <si>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</si>
  <si>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</si>
  <si>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</si>
  <si>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</si>
  <si>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</si>
  <si>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</si>
  <si>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</si>
  <si>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</si>
  <si>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</si>
  <si>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</si>
  <si>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</si>
  <si>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</si>
  <si>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</si>
  <si>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</si>
  <si>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</si>
  <si>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</si>
  <si>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</si>
  <si>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</si>
  <si>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</si>
  <si>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</si>
  <si>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</si>
  <si>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</si>
  <si>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</si>
  <si>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</si>
  <si>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</si>
  <si>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</si>
  <si>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</si>
  <si>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</si>
  <si>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</si>
  <si>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</si>
  <si>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</si>
  <si>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</si>
  <si>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</si>
  <si>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</si>
  <si>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</si>
  <si>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</si>
  <si>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</si>
  <si>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</si>
  <si>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</si>
  <si>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</si>
  <si>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</si>
  <si>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</si>
  <si>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</si>
  <si>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</si>
  <si>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</si>
  <si>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</si>
  <si>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</si>
  <si>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</si>
  <si>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</si>
  <si>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</si>
  <si>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</si>
  <si>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</si>
  <si>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</si>
  <si>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</si>
  <si>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</si>
  <si>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</si>
  <si>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</si>
  <si>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</si>
  <si>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</si>
  <si>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</si>
  <si>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</si>
  <si>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</si>
  <si>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</si>
  <si>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</si>
  <si>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</si>
  <si>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</si>
  <si>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</si>
  <si>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</si>
  <si>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</si>
  <si>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</si>
  <si>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</si>
  <si>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</si>
  <si>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</si>
  <si>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</si>
  <si>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</si>
  <si>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</si>
  <si>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</si>
  <si>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</si>
  <si>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</si>
  <si>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</si>
  <si>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</si>
  <si>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</si>
  <si>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</si>
  <si>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</si>
  <si>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</si>
  <si>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</si>
  <si>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</si>
  <si>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</si>
  <si>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</si>
  <si>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</si>
  <si>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</si>
  <si>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</si>
  <si>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</si>
  <si>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</si>
  <si>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</si>
  <si>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</si>
  <si>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</si>
  <si>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</si>
  <si>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</si>
  <si>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</si>
  <si>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</si>
  <si>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</si>
  <si>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</si>
  <si>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</si>
  <si>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</si>
  <si>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</si>
  <si>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</si>
  <si>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</si>
  <si>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</si>
  <si>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</si>
  <si>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</si>
  <si>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</si>
  <si>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</si>
  <si>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</si>
  <si>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</si>
  <si>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</si>
  <si>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</si>
  <si>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</si>
  <si>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</si>
  <si>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</si>
  <si>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</si>
  <si>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</si>
  <si>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</si>
  <si>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</si>
  <si>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</si>
  <si>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</si>
  <si>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</si>
  <si>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</si>
  <si>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</si>
  <si>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</si>
  <si>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</si>
  <si>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</si>
  <si>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</si>
  <si>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</si>
  <si>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</si>
  <si>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</si>
  <si>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</si>
  <si>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</si>
  <si>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</si>
  <si>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</si>
  <si>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</si>
  <si>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</si>
  <si>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</si>
  <si>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</si>
  <si>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</si>
  <si>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</si>
  <si>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</si>
  <si>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</si>
  <si>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</si>
  <si>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</si>
  <si>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</si>
  <si>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</si>
  <si>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</si>
  <si>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</si>
  <si>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</si>
  <si>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</si>
  <si>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</si>
  <si>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</si>
  <si>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</si>
  <si>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</si>
  <si>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</si>
  <si>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</si>
  <si>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</si>
  <si>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</si>
  <si>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</si>
  <si>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</si>
  <si>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</si>
  <si>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</si>
  <si>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</si>
  <si>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</si>
  <si>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</si>
  <si>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</si>
  <si>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</si>
  <si>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</si>
  <si>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</si>
  <si>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</si>
  <si>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</si>
  <si>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</si>
  <si>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</si>
  <si>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</si>
  <si>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</si>
  <si>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</si>
  <si>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</si>
  <si>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</si>
  <si>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</si>
  <si>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</si>
  <si>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</si>
  <si>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</si>
  <si>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</si>
  <si>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</si>
  <si>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</si>
  <si>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</si>
  <si>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</si>
  <si>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</si>
  <si>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</si>
  <si>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</si>
  <si>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</si>
  <si>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</si>
  <si>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</si>
  <si>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</si>
  <si>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</si>
  <si>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</si>
  <si>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</si>
  <si>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</si>
  <si>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</si>
  <si>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</si>
  <si>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</si>
  <si>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</si>
  <si>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</si>
  <si>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</si>
  <si>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</si>
  <si>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</si>
  <si>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</si>
  <si>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</si>
  <si>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</si>
  <si>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</si>
  <si>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</si>
  <si>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</si>
  <si>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</si>
  <si>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</si>
  <si>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</si>
  <si>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</si>
  <si>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</si>
  <si>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</si>
  <si>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</si>
  <si>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</si>
  <si>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</si>
  <si>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</si>
  <si>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</si>
  <si>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</si>
  <si>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</si>
  <si>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</si>
  <si>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</si>
  <si>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</si>
  <si>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</si>
  <si>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</si>
  <si>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</si>
  <si>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</si>
  <si>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</si>
  <si>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</si>
  <si>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</si>
  <si>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</si>
  <si>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</si>
  <si>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</si>
  <si>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</si>
  <si>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</si>
  <si>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</si>
  <si>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</si>
  <si>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</si>
  <si>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</si>
  <si>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</si>
  <si>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</si>
  <si>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</si>
  <si>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</si>
  <si>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</si>
  <si>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</si>
  <si>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</si>
  <si>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</si>
  <si>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</si>
  <si>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</si>
  <si>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</si>
  <si>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</si>
  <si>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</si>
  <si>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</si>
  <si>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</si>
  <si>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</si>
  <si>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</si>
  <si>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</si>
  <si>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</si>
  <si>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</si>
  <si>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</si>
  <si>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</si>
  <si>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</si>
  <si>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at site checking</t>
  </si>
  <si>
    <t>PCM-20251127-00000081</t>
  </si>
  <si>
    <t xml:space="preserve">ETA 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</si>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</sst>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325.37680046296009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45988.325226388886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45988.325226388886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45988.325226388886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45988.325226388886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45988.325226388886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45988.325226388886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45988.325226388886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45988.325226388886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45988.325226388886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45988.325226388886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45988.325226388886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45988.325226388886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45988.325226388886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45988.325226388886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45988.325226388886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45988.325226388886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45988.325226388886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45988.325226388886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45988.325226388886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45988.325226388886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45988.325226388886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45988.325226388886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45988.325226388886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45988.325226388886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45988.325226388886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45988.325226388886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45988.325226388886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45988.325226388886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45988.325226388886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45988.325226388886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45988.325226388886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45988.325226388886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45988.325226388886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45988.325226388886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45988.325226388886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45988.325226388886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45988.325226388886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45988.325226388886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45988.325226388886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45988.325226388886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45988.325226388886</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9DDF929-649C-42B3-8F3D-03CFDF8E9542}"/>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tabSelected="1" workbookViewId="0">
      <pane ySplit="1" topLeftCell="A2" activePane="bottomLeft" state="frozen"/>
      <selection pane="bottomLeft" activeCell="H7" sqref="H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163.32538842592476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3.9378074074047618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0.13626805555395549</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1</v>
      </c>
      <c r="D6" s="18" t="s">
        <v>27487</v>
      </c>
      <c r="E6" s="99" t="s">
        <v>39021</v>
      </c>
      <c r="F6" s="100"/>
      <c r="G6" s="101">
        <f ca="1">IFERROR(NOW()-F6,"-")</f>
        <v>45988.325226388886</v>
      </c>
      <c r="H6" s="100">
        <v>45988.311412037037</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45988.325226388886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45988.325226388886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45988.325226388886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45988.325226388886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45988.325226388886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45988.325226388886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45988.325226388886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45988.325226388886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45988.325226388886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45988.325226388886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45988.325226388886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45988.325226388886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45988.325226388886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45988.325226388886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45988.325226388886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45988.325226388886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45988.325226388886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45988.325226388886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45988.325226388886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45988.325226388886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45988.325226388886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45988.325226388886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45988.325226388886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45988.325226388886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45988.325226388886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45988.325226388886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45988.325226388886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45988.325226388886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45988.325226388886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45988.325226388886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45988.325226388886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45988.325226388886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45988.325226388886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45988.325226388886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45988.325226388886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45988.325226388886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45988.325226388886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45988.325226388886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45988.325226388886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45988.325226388886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45988.325226388886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45988.325226388886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45988.325226388886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45988.325226388886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45988.325226388886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45988.325226388886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45988.325226388886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45988.325226388886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45988.325226388886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45988.325226388886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45988.325226388886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45988.325226388886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45988.325226388886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45988.325226388886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45988.325226388886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45988.325226388886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45988.325226388886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45988.325226388886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45988.325226388886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45988.325226388886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45988.325226388886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45988.325226388886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45988.325226388886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45988.325226388886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45988.325226388886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45988.325226388886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45988.325226388886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45988.325226388886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45988.325226388886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45988.325226388886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45988.325226388886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45988.325226388886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45988.325226388886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45988.325226388886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45988.325226388886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45988.325226388886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45988.325226388886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45988.325226388886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45988.325226388886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45988.325226388886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45988.325226388886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45988.325226388886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45988.325226388886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45988.325226388886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45988.325226388886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45988.325226388886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45988.325226388886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45988.325226388886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45988.325226388886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45988.325226388886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45988.325226388886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45988.325226388886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45988.325226388886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45988.325226388886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45988.325226388886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45988.325226388886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45988.325226388886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45988.325226388886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45988.325226388886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45988.325226388886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45988.325226388886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45988.325226388886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45988.325226388886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45988.325226388886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45988.325226388886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45988.325226388886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45988.325226388886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45988.325226388886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45988.325226388886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45988.325226388886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45988.325226388886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45988.325226388886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45988.325226388886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45988.325226388886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45988.325226388886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45988.325226388886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45988.325226388886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45988.325226388886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45988.325226388886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45988.325226388886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45988.325226388886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45988.325226388886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45988.325226388886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45988.325226388886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45988.325226388886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45988.325226388886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45988.325226388886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45988.325226388886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45988.325226388886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45988.325226388886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45988.325226388886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45988.325226388886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45988.325226388886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45988.325226388886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45988.325226388886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45988.325226388886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45988.325226388886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45988.325226388886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45988.325226388886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45988.325226388886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45988.325226388886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45988.325226388886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45988.325226388886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45988.325226388886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45988.325226388886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45988.325226388886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45988.325226388886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45988.325226388886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45988.325226388886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45988.325226388886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45988.325226388886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45988.325226388886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45988.325226388886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45988.325226388886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45988.325226388886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45988.325226388886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45988.325226388886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45988.325226388886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45988.325226388886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45988.325226388886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45988.325226388886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45988.325226388886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45988.325226388886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45988.325226388886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45988.325226388886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45988.325226388886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45988.325226388886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45988.325226388886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45988.325226388886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45988.325226388886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45988.325226388886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45988.325226388886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45988.325226388886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45988.325226388886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45988.325226388886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45988.325226388886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45988.325226388886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45988.325226388886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45988.325226388886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45988.325226388886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45988.325226388886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45988.325226388886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45988.325226388886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45988.325226388886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45988.325226388886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45988.325226388886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45988.325226388886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45988.325226388886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45988.325226388886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45988.325226388886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45988.325226388886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45988.325226388886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45988.325226388886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45988.325226388886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45988.325226388886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45988.325226388886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45988.325226388886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45988.325226388886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45988.325226388886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45988.325226388886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45988.325226388886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45988.325226388886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45988.325226388886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45988.325226388886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45988.325226388886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45988.325226388886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45988.325226388886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45988.325226388886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45988.325226388886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45988.325226388886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45988.325226388886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45988.325226388886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45988.325226388886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45988.325226388886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45988.325226388886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45988.325226388886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45988.325226388886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45988.325226388886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45988.325226388886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45988.325226388886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45988.325226388886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45988.325226388886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45988.325226388886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45988.325226388886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45988.325226388886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45988.325226388886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45988.325226388886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45988.325226388886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45988.325226388886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45988.325226388886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45988.325226388886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45988.325226388886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45988.325226388886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45988.325226388886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45988.325226388886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45988.325226388886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45988.325226388886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45988.325226388886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45988.325226388886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45988.325226388886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45988.325226388886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45988.325226388886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45988.325226388886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45988.325226388886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45988.325226388886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45988.325226388886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45988.325226388886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45988.325226388886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45988.325226388886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45988.325226388886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45988.325226388886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45988.325226388886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45988.325226388886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45988.325226388886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45988.325226388886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45988.325226388886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45988.325226388886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45988.325226388886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45988.325226388886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45988.325226388886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45988.325226388886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45988.325226388886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45988.325226388886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45988.325226388886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45988.325226388886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45988.325226388886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45988.325226388886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45988.325226388886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45988.325226388886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45988.325226388886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45988.325226388886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45988.325226388886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45988.325226388886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45988.325226388886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45988.325226388886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45988.325226388886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45988.325226388886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45988.325226388886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45988.325226388886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45988.325226388886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45988.325226388886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45988.325226388886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45988.325226388886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45988.325226388886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45988.325226388886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45988.325226388886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45988.325226388886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45988.325226388886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45988.325226388886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45988.325226388886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45988.325226388886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45988.325226388886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45988.325226388886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45988.325226388886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45988.325226388886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45988.325226388886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45988.325226388886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45988.325226388886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45988.325226388886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45988.325226388886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45988.325226388886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45988.325226388886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45988.325226388886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45988.325226388886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45988.325226388886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45988.325226388886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45988.325226388886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45988.325226388886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45988.325226388886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45988.325226388886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45988.325226388886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45988.325226388886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45988.325226388886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45988.325226388886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45988.325226388886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45988.325226388886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45988.325226388886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45988.325226388886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45988.325226388886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45988.325226388886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45988.325226388886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45988.325226388886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45988.325226388886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45988.325226388886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45988.325226388886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45988.325226388886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45988.325226388886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45988.325226388886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45988.325226388886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45988.325226388886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45988.325226388886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45988.325226388886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45988.325226388886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45988.325226388886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45988.325226388886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45988.325226388886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45988.325226388886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45988.325226388886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45988.325226388886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45988.325226388886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45988.325226388886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45988.325226388886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45988.325226388886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45988.325226388886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45988.325226388886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45988.325226388886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45988.325226388886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45988.325226388886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45988.325226388886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45988.325226388886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45988.325226388886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45988.325226388886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45988.325226388886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45988.325226388886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45988.325226388886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45988.325226388886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45988.325226388886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45988.325226388886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45988.325226388886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45988.325226388886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45988.325226388886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45988.325226388886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45988.325226388886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45988.325226388886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45988.325226388886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45988.325226388886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45988.325226388886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45988.325226388886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45988.325226388886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45988.325226388886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45988.325226388886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45988.325226388886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45988.325226388886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45988.325226388886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45988.325226388886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45988.325226388886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45988.325226388886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45988.325226388886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45988.325226388886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45988.325226388886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45988.325226388886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45988.325226388886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45988.325226388886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45988.325226388886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45988.325226388886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45988.325226388886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45988.325226388886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45988.325226388886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45988.325226388886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45988.325226388886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45988.325226388886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45988.325226388886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45988.325226388886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45988.325226388886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45988.325226388886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45988.325226388886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45988.325226388886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45988.325226388886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45988.325226388886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45988.325226388886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45988.325226388886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45988.325226388886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45988.325226388886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45988.325226388886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45988.325226388886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45988.325226388886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45988.325226388886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45988.325226388886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45988.325226388886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45988.325226388886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45988.325226388886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45988.325226388886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45988.325226388886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45988.325226388886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45988.325226388886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45988.325226388886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45988.325226388886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45988.325226388886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45988.325226388886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45988.325226388886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45988.325226388886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45988.325226388886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45988.325226388886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45988.325226388886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45988.325226388886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45988.325226388886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45988.325226388886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45988.325226388886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45988.325226388886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45988.325226388886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45988.325226388886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45988.325226388886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45988.325226388886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45988.325226388886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45988.325226388886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45988.325226388886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45988.325226388886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45988.325226388886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45988.325226388886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45988.325226388886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45988.325226388886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45988.325226388886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45988.325226388886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45988.325226388886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45988.325226388886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45988.325226388886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45988.325226388886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45988.325226388886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45988.325226388886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45988.325226388886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45988.325226388886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45988.325226388886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45988.325226388886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45988.325226388886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45988.325226388886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45988.325226388886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45988.325226388886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45988.325226388886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45988.325226388886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45988.325226388886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45988.325226388886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45988.325226388886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45988.325226388886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45988.325226388886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45988.325226388886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45988.325226388886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45988.325226388886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45988.325226388886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45988.325226388886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45988.325226388886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45988.325226388886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45988.325226388886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45988.325226388886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45988.325226388886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45988.325226388886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45988.325226388886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45988.325226388886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45988.325226388886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45988.325226388886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45988.325226388886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45988.325226388886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45988.325226388886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45988.325226388886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45988.325226388886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45988.325226388886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45988.325226388886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45988.325226388886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45988.325226388886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45988.325226388886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45988.325226388886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45988.325226388886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45988.325226388886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45988.325226388886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45988.325226388886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45988.325226388886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45988.325226388886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45988.325226388886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45988.325226388886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45988.325226388886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45988.325226388886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45988.325226388886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45988.325226388886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45988.325226388886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45988.325226388886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45988.325226388886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45988.325226388886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45988.325226388886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45988.325226388886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45988.325226388886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45988.325226388886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45988.325226388886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45988.325226388886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45988.325226388886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45988.325226388886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45988.325226388886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45988.325226388886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45988.325226388886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45988.325226388886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45988.325226388886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45988.325226388886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45988.325226388886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45988.325226388886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45988.325226388886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45988.325226388886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45988.325226388886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45988.325226388886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45988.325226388886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45988.325226388886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45988.325226388886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45988.325226388886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45988.325226388886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45988.325226388886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45988.325226388886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45988.325226388886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45988.325226388886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45988.325226388886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45988.325226388886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45988.325226388886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45988.325226388886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45988.325226388886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45988.325226388886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45988.325226388886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45988.325226388886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45988.325226388886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45988.325226388886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45988.325226388886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45988.325226388886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45988.325226388886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45988.325226388886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45988.325226388886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45988.325226388886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45988.325226388886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45988.325226388886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45988.325226388886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45988.325226388886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45988.325226388886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45988.325226388886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45988.325226388886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45988.325226388886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45988.325226388886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45988.325226388886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45988.325226388886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45988.325226388886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45988.325226388886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45988.325226388886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45988.325226388886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45988.325226388886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45988.325226388886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45988.325226388886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45988.325226388886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45988.325226388886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45988.325226388886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45988.325226388886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45988.325226388886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45988.325226388886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45988.325226388886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45988.325226388886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45988.325226388886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45988.325226388886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45988.325226388886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45988.325226388886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45988.325226388886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45988.325226388886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45988.325226388886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45988.325226388886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45988.325226388886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45988.325226388886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45988.325226388886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45988.325226388886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45988.325226388886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45988.325226388886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45988.325226388886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45988.325226388886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45988.325226388886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45988.325226388886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45988.325226388886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45988.325226388886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45988.325226388886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45988.325226388886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45988.325226388886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45988.325226388886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45988.325226388886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45988.325226388886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45988.325226388886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45988.325226388886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45988.325226388886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45988.325226388886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45988.325226388886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45988.325226388886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45988.325226388886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45988.325226388886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45988.325226388886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45988.325226388886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45988.325226388886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45988.325226388886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45988.325226388886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45988.325226388886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45988.325226388886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45988.325226388886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45988.325226388886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45988.325226388886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45988.325226388886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45988.325226388886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45988.325226388886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45988.325226388886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45988.325226388886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45988.325226388886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45988.325226388886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45988.325226388886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45988.325226388886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45988.325226388886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45988.325226388886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45988.325226388886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45988.325226388886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45988.325226388886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45988.325226388886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45988.325226388886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45988.325226388886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45988.325226388886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45988.325226388886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45988.325226388886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45988.325226388886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45988.325226388886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45988.325226388886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45988.325226388886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45988.325226388886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45988.325226388886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45988.325226388886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45988.325226388886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45988.325226388886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45988.325226388886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45988.325226388886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45988.325226388886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45988.325226388886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45988.325226388886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45988.325226388886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45988.325226388886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45988.325226388886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45988.325226388886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45988.325226388886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45988.325226388886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45988.325226388886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45988.325226388886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45988.325226388886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45988.325226388886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45988.325226388886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45988.325226388886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45988.325226388886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45988.325226388886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45988.325226388886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45988.325226388886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45988.325226388886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45988.325226388886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45988.325226388886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45988.325226388886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45988.325226388886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45988.325226388886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45988.325226388886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45988.325226388886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45988.325226388886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45988.325226388886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45988.325226388886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45988.325226388886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45988.325226388886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45988.325226388886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45988.325226388886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45988.325226388886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45988.325226388886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45988.325226388886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45988.325226388886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45988.325226388886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45988.325226388886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45988.325226388886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45988.325226388886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45988.325226388886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45988.325226388886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45988.325226388886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45988.325226388886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45988.325226388886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45988.325226388886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45988.325226388886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45988.325226388886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45988.325226388886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45988.325226388886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45988.325226388886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45988.325226388886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45988.325226388886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45988.325226388886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45988.325226388886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45988.325226388886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45988.325226388886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45988.325226388886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45988.325226388886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45988.325226388886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45988.325226388886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45988.325226388886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45988.325226388886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45988.325226388886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45988.325226388886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45988.325226388886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45988.325226388886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45988.325226388886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45988.325226388886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45988.325226388886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45988.325226388886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45988.325226388886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45988.325226388886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45988.325226388886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45988.325226388886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45988.325226388886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45988.325226388886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45988.325226388886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45988.325226388886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45988.325226388886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45988.325226388886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45988.325226388886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45988.325226388886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45988.325226388886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45988.325226388886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45988.325226388886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45988.325226388886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45988.325226388886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45988.325226388886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45988.325226388886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45988.325226388886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45988.325226388886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45988.325226388886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45988.325226388886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45988.325226388886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45988.325226388886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45988.325226388886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45988.325226388886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45988.325226388886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45988.325226388886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45988.325226388886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45988.325226388886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45988.325226388886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45988.325226388886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45988.325226388886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45988.325226388886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45988.325226388886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45988.325226388886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45988.325226388886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45988.325226388886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45988.325226388886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45988.325226388886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45988.325226388886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45988.325226388886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45988.325226388886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45988.325226388886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45988.325226388886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45988.325226388886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45988.325226388886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45988.325226388886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45988.325226388886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45988.325226388886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45988.325226388886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45988.325226388886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45988.325226388886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45988.325226388886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45988.325226388886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45988.325226388886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45988.325226388886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45988.325226388886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45988.325226388886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45988.325226388886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45988.325226388886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45988.325226388886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45988.325226388886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45988.325226388886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45988.325226388886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45988.325226388886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45988.325226388886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45988.325226388886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45988.325226388886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45988.325226388886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45988.325226388886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45988.325226388886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45988.325226388886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45988.325226388886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45988.325226388886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45988.325226388886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45988.325226388886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45988.325226388886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45988.325226388886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45988.325226388886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45988.325226388886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45988.325226388886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45988.325226388886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45988.325226388886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45988.325226388886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45988.325226388886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45988.325226388886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45988.325226388886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45988.325226388886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45988.325226388886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45988.325226388886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45988.325226388886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45988.325226388886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45988.325226388886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45988.325226388886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45988.325226388886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45988.325226388886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45988.325226388886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45988.325226388886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45988.325226388886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45988.325226388886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45988.325226388886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45988.325226388886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45988.325226388886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45988.325226388886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45988.325226388886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45988.325226388886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45988.325226388886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45988.325226388886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45988.325226388886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45988.325226388886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45988.325226388886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45988.325226388886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45988.325226388886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45988.325226388886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45988.325226388886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45988.325226388886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45988.325226388886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45988.325226388886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45988.325226388886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45988.325226388886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45988.325226388886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45988.325226388886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45988.325226388886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45988.325226388886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45988.325226388886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45988.325226388886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45988.325226388886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45988.325226388886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45988.325226388886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45988.325226388886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45988.325226388886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45988.325226388886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45988.325226388886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45988.325226388886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45988.325226388886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45988.325226388886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45988.325226388886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45988.325226388886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45988.325226388886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45988.325226388886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45988.325226388886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45988.325226388886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45988.325226388886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45988.325226388886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45988.325226388886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45988.325226388886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45988.325226388886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45988.325226388886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45988.325226388886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45988.325226388886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45988.325226388886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45988.325226388886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45988.325226388886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45988.325226388886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45988.325226388886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45988.325226388886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45988.325226388886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45988.325226388886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45988.325226388886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45988.325226388886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45988.325226388886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45988.325226388886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45988.325226388886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45988.325226388886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45988.325226388886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45988.325226388886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45988.325226388886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45988.325226388886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45988.325226388886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45988.325226388886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45988.325226388886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45988.325226388886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45988.325226388886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45988.325226388886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45988.325226388886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45988.325226388886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45988.325226388886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45988.325226388886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45988.325226388886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45988.325226388886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45988.325226388886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45988.325226388886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45988.325226388886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45988.325226388886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45988.325226388886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45988.325226388886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45988.325226388886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45988.325226388886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45988.325226388886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45988.325226388886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45988.325226388886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45988.325226388886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45988.325226388886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45988.325226388886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45988.325226388886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45988.325226388886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45988.325226388886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45988.325226388886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45988.325226388886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45988.325226388886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45988.325226388886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45988.325226388886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45988.325226388886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45988.325226388886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45988.325226388886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45988.325226388886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45988.325226388886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45988.325226388886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45988.325226388886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45988.325226388886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45988.325226388886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45988.325226388886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45988.325226388886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45988.325226388886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45988.325226388886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45988.325226388886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45988.325226388886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45988.325226388886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45988.325226388886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45988.325226388886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45988.325226388886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45988.325226388886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45988.325226388886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45988.325226388886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45988.325226388886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45988.325226388886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45988.325226388886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45988.325226388886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45988.325226388886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45988.325226388886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45988.325226388886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45988.325226388886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45988.325226388886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45988.325226388886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45988.325226388886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45988.325226388886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45988.325226388886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45988.325226388886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45988.325226388886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45988.325226388886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45988.325226388886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45988.325226388886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45988.325226388886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45988.325226388886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45988.325226388886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45988.325226388886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45988.325226388886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45988.325226388886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45988.325226388886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45988.325226388886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45988.325226388886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45988.325226388886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45988.325226388886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45988.325226388886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45988.325226388886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45988.325226388886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45988.325226388886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45988.325226388886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45988.325226388886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45988.325226388886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45988.325226388886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45988.325226388886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45988.325226388886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45988.325226388886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45988.325226388886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45988.325226388886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45988.325226388886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45988.325226388886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45988.325226388886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45988.325226388886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45988.325226388886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45988.325226388886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45988.325226388886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45988.325226388886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45988.325226388886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45988.325226388886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45988.325226388886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45988.325226388886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45988.325226388886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45988.325226388886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45988.325226388886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45988.325226388886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45988.325226388886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45988.325226388886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45988.325226388886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45988.325226388886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45988.325226388886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45988.325226388886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45988.325226388886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45988.325226388886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45988.325226388886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45988.325226388886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45988.325226388886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45988.325226388886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45988.325226388886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45988.325226388886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45988.325226388886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45988.325226388886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45988.325226388886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45988.325226388886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45988.325226388886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45988.325226388886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45988.325226388886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45988.325226388886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45988.325226388886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45988.325226388886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45988.325226388886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45988.325226388886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45988.325226388886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45988.325226388886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45988.325226388886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45988.325226388886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45988.325226388886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45988.325226388886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45988.325226388886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45988.325226388886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45988.325226388886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45988.325226388886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45988.325226388886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45988.325226388886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45988.325226388886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45988.325226388886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284.84450879629003</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3</v>
      </c>
      <c r="D3" s="88" t="s">
        <v>39113</v>
      </c>
      <c r="E3" s="91" t="s">
        <v>39021</v>
      </c>
      <c r="F3" s="92"/>
      <c r="G3" s="93">
        <f t="shared" ref="G3:G26" ca="1" si="0">IFERROR(NOW()-F3,"")</f>
        <v>45988.325226388886</v>
      </c>
      <c r="H3" s="92">
        <v>45988.298171296294</v>
      </c>
      <c r="I3" s="92" t="str">
        <f>IFERROR(VLOOKUP(D3,DB!A:F,6,0),"")</f>
        <v>Generator-SG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45988.325226388886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45988.325226388886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45988.325226388886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45988.325226388886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45988.325226388886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45988.325226388886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45988.325226388886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45988.325226388886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45988.325226388886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45988.325226388886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45988.325226388886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45988.325226388886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45988.325226388886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45988.325226388886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45988.325226388886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45988.325226388886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45988.325226388886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45988.325226388886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45988.325226388886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45988.325226388886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45988.325226388886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45988.325226388886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45988.325226388886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45988.325226388886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45988.325226388886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45988.325226388886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45988.325226388886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45988.325226388886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45988.325226388886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45988.325226388886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45988.325226388886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45988.325226388886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45988.325226388886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45988.325226388886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45988.325226388886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45988.325226388886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45988.325226388886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45988.325226388886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45988.325226388886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45988.325226388886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45988.325226388886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45988.325226388886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45988.325226388886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45988.325226388886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45988.325226388886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45988.325226388886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45988.325226388886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45988.325226388886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45988.325226388886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45988.325226388886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45988.325226388886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45988.325226388886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45988.325226388886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45988.325226388886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45988.325226388886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45988.325226388886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45988.325226388886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45988.325226388886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45988.325226388886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45988.325226388886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45988.325226388886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45988.325226388886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45988.325226388886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45988.325226388886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45988.325226388886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45988.325226388886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45988.325226388886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45988.325226388886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45988.325226388886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45988.325226388886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45988.325226388886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45988.325226388886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45988.325226388886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45988.325226388886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45988.325226388886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45988.325226388886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45988.325226388886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45988.325226388886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45988.325226388886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45988.325226388886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45988.325226388886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45988.325226388886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45988.325226388886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45988.325226388886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45988.325226388886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45988.325226388886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45988.325226388886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45988.325226388886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45988.325226388886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45988.325226388886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45988.325226388886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45988.325226388886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45988.325226388886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45988.325226388886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45988.325226388886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45988.325226388886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45988.325226388886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45988.325226388886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45988.325226388886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45988.325226388886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45988.325226388886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45988.325226388886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45988.325226388886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45988.325226388886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45988.325226388886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45988.325226388886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45988.325226388886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45988.325226388886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45988.325226388886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45988.325226388886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45988.325226388886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45988.325226388886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45988.325226388886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45988.325226388886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45988.325226388886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45988.325226388886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45988.325226388886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45988.325226388886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45988.325226388886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45988.325226388886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45988.325226388886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45988.325226388886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45988.325226388886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45988.325226388886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45988.325226388886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45988.325226388886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45988.325226388886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45988.325226388886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45988.325226388886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45988.325226388886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45988.325226388886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45988.325226388886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45988.325226388886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45988.325226388886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45988.325226388886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45988.325226388886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45988.325226388886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45988.325226388886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45988.325226388886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45988.325226388886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45988.325226388886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45988.325226388886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45988.325226388886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45988.325226388886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45988.325226388886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45988.325226388886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45988.325226388886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45988.325226388886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45988.325226388886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45988.325226388886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45988.325226388886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45988.325226388886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45988.325226388886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45988.325226388886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45988.325226388886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45988.325226388886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45988.325226388886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45988.325226388886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45988.325226388886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45988.325226388886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45988.325226388886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45988.325226388886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45988.325226388886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45988.325226388886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45988.325226388886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45988.325226388886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45988.325226388886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45988.325226388886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45988.325226388886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45988.325226388886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45988.325226388886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45988.325226388886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45988.325226388886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45988.325226388886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45988.325226388886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45988.325226388886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45988.325226388886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45988.325226388886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45988.325226388886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45988.325226388886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45988.325226388886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45988.325226388886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45988.325226388886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45988.325226388886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45988.325226388886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45988.325226388886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45988.325226388886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45988.325226388886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45988.325226388886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45988.325226388886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45988.325226388886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45988.325226388886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45988.325226388886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45988.325226388886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45988.325226388886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45988.325226388886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45988.325226388886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45988.325226388886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45988.325226388886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45988.325226388886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45988.325226388886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45988.325226388886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45988.325226388886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45988.325226388886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45988.325226388886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45988.325226388886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45988.325226388886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45988.325226388886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45988.325226388886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45988.325226388886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45988.325226388886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45988.325226388886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45988.325226388886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45988.325226388886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45988.325226388886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45988.325226388886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45988.325226388886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45988.325226388886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45988.325226388886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45988.325226388886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45988.325226388886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45988.325226388886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45988.325226388886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45988.325226388886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45988.325226388886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45988.325226388886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45988.325226388886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45988.325226388886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45988.325226388886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45988.325226388886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45988.325226388886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45988.325226388886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45988.325226388886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45988.325226388886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45988.325226388886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45988.325226388886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45988.325226388886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45988.325226388886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45988.325226388886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45988.325226388886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45988.325226388886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45988.325226388886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45988.325226388886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45988.325226388886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45988.325226388886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45988.325226388886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45988.325226388886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45988.325226388886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45988.325226388886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45988.325226388886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45988.325226388886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45988.325226388886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45988.325226388886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45988.325226388886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45988.325226388886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45988.325226388886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45988.325226388886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45988.325226388886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45988.325226388886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45988.325226388886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45988.325226388886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45988.325226388886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45988.325226388886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45988.325226388886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45988.325226388886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45988.325226388886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45988.325226388886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45988.325226388886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45988.325226388886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45988.325226388886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45988.325226388886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45988.325226388886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45988.325226388886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45988.325226388886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45988.325226388886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45988.325226388886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45988.325226388886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45988.325226388886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45988.325226388886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45988.325226388886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45988.325226388886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45988.325226388886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45988.325226388886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45988.325226388886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45988.325226388886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45988.325226388886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45988.325226388886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45988.325226388886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45988.325226388886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45988.325226388886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45988.325226388886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45988.325226388886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45988.325226388886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45988.325226388886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45988.325226388886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45988.325226388886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45988.325226388886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45988.325226388886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45988.325226388886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45988.325226388886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45988.325226388886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45988.325226388886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45988.325226388886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45988.325226388886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45988.325226388886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45988.325226388886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45988.325226388886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45988.325226388886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45988.325226388886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45988.325226388886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45988.325226388886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45988.325226388886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45988.325226388886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45988.325226388886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45988.325226388886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45988.325226388886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45988.325226388886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45988.325226388886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45988.325226388886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45988.325226388886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45988.325226388886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45988.325226388886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45988.325226388886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45988.325226388886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45988.325226388886</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96.493166203697911</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62.136349074069585</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39.664115277773817</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6.9519277777726529</v>
      </c>
      <c r="H5" s="119">
        <v>45981.360798611109</v>
      </c>
      <c r="I5" s="106" t="str">
        <f>IFERROR(VLOOKUP(D5,DB!A:F,6,0),"")</f>
        <v>SCECO</v>
      </c>
      <c r="J5" s="106" t="str">
        <f>IFERROR(VLOOKUP(D5,DB!A:G,7,0),"")</f>
        <v>Dead</v>
      </c>
      <c r="K5" s="106" t="s">
        <v>39122</v>
      </c>
      <c r="L5" s="106" t="str">
        <f>IFERROR(VLOOKUP(D5,DB!A:I,9,0),"")</f>
        <v>Latis</v>
      </c>
    </row>
    <row r="6" spans="1:13" s="39" customFormat="1">
      <c r="A6" s="37" t="s">
        <v>39123</v>
      </c>
      <c r="B6" s="37" t="str">
        <f>IFERROR(VLOOKUP(D6,DB!A:K,11,0),"")</f>
        <v>R5</v>
      </c>
      <c r="C6" s="37">
        <v>3</v>
      </c>
      <c r="D6" s="106" t="s">
        <v>36642</v>
      </c>
      <c r="E6" s="37" t="s">
        <v>39021</v>
      </c>
      <c r="F6" s="148">
        <v>45988.313993055555</v>
      </c>
      <c r="G6" s="108">
        <f ca="1">IFERROR(NOW()-F6,"")</f>
        <v>1.1233333330892492E-2</v>
      </c>
      <c r="H6" s="38">
        <v>45988.301134259258</v>
      </c>
      <c r="I6" s="37" t="str">
        <f>IFERROR(VLOOKUP(D6,DB!A:F,6,0),"")</f>
        <v>Generator-SG</v>
      </c>
      <c r="J6" s="37" t="str">
        <f>IFERROR(VLOOKUP(D6,DB!A:G,7,0),"")</f>
        <v>In progress</v>
      </c>
      <c r="K6" s="37" t="s">
        <v>39124</v>
      </c>
      <c r="L6" s="37" t="str">
        <f>IFERROR(VLOOKUP(D6,DB!A:I,9,0),"")</f>
        <v>Latis</v>
      </c>
    </row>
    <row r="7" spans="1:13" s="39" customFormat="1">
      <c r="A7" s="37"/>
      <c r="B7" s="37" t="str">
        <f>IFERROR(VLOOKUP(D7,DB!A:K,11,0),"")</f>
        <v/>
      </c>
      <c r="C7" s="37"/>
      <c r="D7" s="37"/>
      <c r="E7" s="37"/>
      <c r="F7" s="148"/>
      <c r="G7" s="108">
        <f ca="1">IFERROR(NOW()-F7,"")</f>
        <v>45988.325226388886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45988.325226388886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45988.325226388886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45988.325226388886</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45988.325226388886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45988.325226388886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45988.325226388886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45988.325226388886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45988.325226388886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45988.325226388886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45988.325226388886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45988.325226388886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45988.325226388886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45988.325226388886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45988.325226388886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45988.325226388886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45988.325226388886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45988.325226388886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45988.325226388886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45988.325226388886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45988.325226388886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45988.325226388886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45988.325226388886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45988.325226388886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45988.325226388886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45988.325226388886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45988.325226388886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45988.325226388886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45988.325226388886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45988.325226388886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45988.325226388886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45988.325226388886</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4" t="str">
        <f>IFERROR(VLOOKUP(D2,DB!A:K,11,0),"")</f>
        <v>R6</v>
      </c>
      <c r="C2" s="125">
        <v>1</v>
      </c>
      <c r="D2" s="124" t="s">
        <v>35266</v>
      </c>
      <c r="E2" s="106" t="s">
        <v>39021</v>
      </c>
      <c r="F2" s="72">
        <v>45988.062847222223</v>
      </c>
      <c r="G2" s="72">
        <f ca="1">IFERROR(NOW()-F2,"-")</f>
        <v>0.26237916666286765</v>
      </c>
      <c r="H2" s="72">
        <v>45988.062800925924</v>
      </c>
      <c r="I2" s="124" t="str">
        <f>IFERROR(VLOOKUP(D2,DB!A:F,6,0),"")</f>
        <v>Generator-SG</v>
      </c>
      <c r="J2" s="124" t="str">
        <f>IFERROR(VLOOKUP(D2,DB!A:G,7,0),"")</f>
        <v>Dead</v>
      </c>
      <c r="K2" s="127" t="s">
        <v>39126</v>
      </c>
      <c r="L2" s="128" t="str">
        <f>IFERROR(VLOOKUP(D2,DB!A:I,9,0),"")</f>
        <v>Latis</v>
      </c>
    </row>
    <row r="3" spans="1:16382" ht="31.5" customHeight="1">
      <c r="A3"/>
      <c r="B3" s="124" t="str">
        <f>IFERROR(VLOOKUP(D3,DB!A:K,11,0),"")</f>
        <v/>
      </c>
      <c r="C3" s="125"/>
      <c r="D3" s="124"/>
      <c r="E3" s="106"/>
      <c r="F3"/>
      <c r="G3" s="72">
        <f ca="1">IFERROR(NOW()-F3,"-")</f>
        <v>45988.325226388886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45988.325226388886</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45988.325226388886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45988.325226388886</v>
      </c>
      <c r="H6" s="126"/>
      <c r="I6" s="124" t="str">
        <f>IFERROR(VLOOKUP(D6,DB!A:F,6,0),"")</f>
        <v/>
      </c>
      <c r="J6" s="124" t="str">
        <f>IFERROR(VLOOKUP(D6,DB!A:G,7,0),"")</f>
        <v/>
      </c>
      <c r="K6" s="127" t="s">
        <v>39127</v>
      </c>
      <c r="L6" s="128" t="str">
        <f>IFERROR(VLOOKUP(D6,DB!A:I,9,0),"")</f>
        <v/>
      </c>
    </row>
    <row r="7" spans="1:16382" ht="31.5" customHeight="1">
      <c r="A7" s="123"/>
      <c r="B7" s="124" t="str">
        <f>IFERROR(VLOOKUP(D7,DB!A:K,11,0),"")</f>
        <v/>
      </c>
      <c r="C7" s="125"/>
      <c r="D7" s="124"/>
      <c r="E7" s="106"/>
      <c r="F7" s="126"/>
      <c r="G7" s="72">
        <f ca="1">IFERROR(NOW()-F7,"-")</f>
        <v>45988.325226388886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45988.325226388886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45988.325226388886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45988.325226388886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45988.325226388886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45988.325226388886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45988.325226388886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45988.325226388886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45988.325226388886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45988.325226388886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45988.325226388886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45988.325226388886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45988.325226388886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45988.325226388886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45988.325226388886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45988.325226388886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45988.325226388886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45988.325226388886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45988.325226388886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45988.325226388886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45988.325226388886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45988.325226388886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45988.325226388886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45988.325226388886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45988.325226388886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45988.325226388886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45988.325226388886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45988.325226388886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45988.325226388886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45988.325226388886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45988.325226388886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45988.325226388886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45988.325226388886</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2025-11-27T04:48:56Z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